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6. Forest and Environment\"/>
    </mc:Choice>
  </mc:AlternateContent>
  <xr:revisionPtr revIDLastSave="0" documentId="13_ncr:1_{D8E96764-DDA5-466D-AD4E-BA35CD571B7E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Table 6.1" sheetId="5" r:id="rId1"/>
    <sheet name="Table 6.2" sheetId="6" r:id="rId2"/>
    <sheet name="Table 6.3 &amp; Table 6.4" sheetId="7" r:id="rId3"/>
    <sheet name="Table 6.5" sheetId="8" r:id="rId4"/>
    <sheet name="Table 6.6" sheetId="4" r:id="rId5"/>
    <sheet name="Sheet1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9" l="1"/>
  <c r="F7" i="9"/>
  <c r="E7" i="9"/>
  <c r="D7" i="9"/>
  <c r="C7" i="9"/>
  <c r="I17" i="6"/>
  <c r="P17" i="5"/>
  <c r="O17" i="5"/>
  <c r="Q6" i="5"/>
  <c r="Q7" i="5"/>
  <c r="Q8" i="5"/>
  <c r="Q9" i="5"/>
  <c r="Q10" i="5"/>
  <c r="Q11" i="5"/>
  <c r="Q12" i="5"/>
  <c r="Q13" i="5"/>
  <c r="Q14" i="5"/>
  <c r="Q15" i="5"/>
  <c r="Q16" i="5"/>
  <c r="Q5" i="5"/>
  <c r="D17" i="5"/>
  <c r="C17" i="5"/>
  <c r="E6" i="5"/>
  <c r="E7" i="5"/>
  <c r="E8" i="5"/>
  <c r="E9" i="5"/>
  <c r="E10" i="5"/>
  <c r="E11" i="5"/>
  <c r="E12" i="5"/>
  <c r="E13" i="5"/>
  <c r="E14" i="5"/>
  <c r="E15" i="5"/>
  <c r="E16" i="5"/>
  <c r="E5" i="5"/>
  <c r="J17" i="5"/>
  <c r="I17" i="5"/>
  <c r="K6" i="5"/>
  <c r="K7" i="5"/>
  <c r="K8" i="5"/>
  <c r="K9" i="5"/>
  <c r="K10" i="5"/>
  <c r="K11" i="5"/>
  <c r="K12" i="5"/>
  <c r="K13" i="5"/>
  <c r="K14" i="5"/>
  <c r="K15" i="5"/>
  <c r="K16" i="5"/>
  <c r="K5" i="5"/>
  <c r="C17" i="6"/>
  <c r="D17" i="6"/>
  <c r="E17" i="6"/>
  <c r="F17" i="6"/>
  <c r="G17" i="6"/>
  <c r="H17" i="6"/>
  <c r="B17" i="6"/>
  <c r="M17" i="5"/>
  <c r="L17" i="5"/>
  <c r="N16" i="5"/>
  <c r="N15" i="5"/>
  <c r="N14" i="5"/>
  <c r="N13" i="5"/>
  <c r="N5" i="5"/>
  <c r="N6" i="5"/>
  <c r="N7" i="5"/>
  <c r="N8" i="5"/>
  <c r="N9" i="5"/>
  <c r="N11" i="5"/>
  <c r="N12" i="5"/>
  <c r="N10" i="5"/>
  <c r="F16" i="4"/>
  <c r="G13" i="4"/>
  <c r="Q17" i="5"/>
  <c r="E17" i="5"/>
  <c r="K17" i="5"/>
  <c r="N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304DE370-F4B6-491D-B226-65B2783AF372}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Environment1.xls_x000D_
Worksheets:_x000D_
Section 6. 15_x000D_
</t>
        </r>
      </text>
    </comment>
  </commentList>
</comments>
</file>

<file path=xl/sharedStrings.xml><?xml version="1.0" encoding="utf-8"?>
<sst xmlns="http://schemas.openxmlformats.org/spreadsheetml/2006/main" count="178" uniqueCount="89">
  <si>
    <t>Name of Area/Parks</t>
  </si>
  <si>
    <t>Establishment year</t>
  </si>
  <si>
    <t>Total Area (Sq.km)</t>
  </si>
  <si>
    <t>Source: Pemagatshel Territorial Forest Division</t>
  </si>
  <si>
    <t>Year</t>
  </si>
  <si>
    <t xml:space="preserve">Quantity of firewood supplied (M³)   </t>
  </si>
  <si>
    <t>Royalty (Nu)</t>
  </si>
  <si>
    <t>Quantity of timber (CFT)</t>
  </si>
  <si>
    <t>Royalty realized  (Nu.Millions)</t>
  </si>
  <si>
    <t>Total royalty realized(Nu)</t>
  </si>
  <si>
    <t>Details</t>
  </si>
  <si>
    <t>Number</t>
  </si>
  <si>
    <t xml:space="preserve">Remarks </t>
  </si>
  <si>
    <t xml:space="preserve">Community Forest Management Group members (hhs.) </t>
  </si>
  <si>
    <t>Community Forest area coverage (Ha)</t>
  </si>
  <si>
    <t xml:space="preserve">Number of groups </t>
  </si>
  <si>
    <t xml:space="preserve">Pvt. Forest </t>
  </si>
  <si>
    <t xml:space="preserve">Pvt. Nursery </t>
  </si>
  <si>
    <t>Non-wood Forest Products Management Groups</t>
  </si>
  <si>
    <r>
      <t xml:space="preserve">Damages caused by landslides </t>
    </r>
    <r>
      <rPr>
        <b/>
        <vertAlign val="superscript"/>
        <sz val="12"/>
        <rFont val="Calibri Light"/>
        <family val="2"/>
      </rPr>
      <t>1</t>
    </r>
  </si>
  <si>
    <t>Farmland (acres)</t>
  </si>
  <si>
    <t>Houses (number)</t>
  </si>
  <si>
    <t>Roads (km)</t>
  </si>
  <si>
    <r>
      <t xml:space="preserve">Damages caused by floods </t>
    </r>
    <r>
      <rPr>
        <b/>
        <vertAlign val="superscript"/>
        <sz val="12"/>
        <rFont val="Calibri Light"/>
        <family val="2"/>
      </rPr>
      <t>1</t>
    </r>
  </si>
  <si>
    <t>Crops affected  by drought (acres)</t>
  </si>
  <si>
    <t>…</t>
  </si>
  <si>
    <t>Crops damaged  by wild animals  (acres)</t>
  </si>
  <si>
    <t>Crops damaged by wind strom (Acres)  (food crop)</t>
  </si>
  <si>
    <t>..</t>
  </si>
  <si>
    <t xml:space="preserve">Incidence of forest fire </t>
  </si>
  <si>
    <t>Area damaged by forest fire (arce)</t>
  </si>
  <si>
    <r>
      <t xml:space="preserve">Incidence of earthquake (number of cases reported) </t>
    </r>
    <r>
      <rPr>
        <vertAlign val="superscript"/>
        <sz val="12"/>
        <rFont val="Calibri Light"/>
        <family val="2"/>
      </rPr>
      <t>1</t>
    </r>
  </si>
  <si>
    <t>Houses damaged  by earthquakes (number)</t>
  </si>
  <si>
    <r>
      <t xml:space="preserve">Houses/structures damaged by  fires (number) </t>
    </r>
    <r>
      <rPr>
        <vertAlign val="superscript"/>
        <sz val="12"/>
        <rFont val="Calibri Light"/>
        <family val="2"/>
      </rPr>
      <t>3</t>
    </r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</si>
  <si>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</si>
  <si>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</si>
  <si>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</si>
  <si>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</si>
  <si>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</si>
  <si>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</si>
  <si>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</si>
  <si>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</si>
  <si>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</si>
  <si>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</si>
  <si>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</si>
  <si>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</si>
  <si>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</si>
  <si>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</si>
  <si>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</si>
  <si>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</si>
  <si>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</si>
  <si>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Source: Statistical Yearbook, NSB</t>
  </si>
  <si>
    <t>Table 6.3: Details of Protected Areas and Parks that falls within the Dzongkhag</t>
  </si>
  <si>
    <t>Pemagatshel</t>
  </si>
  <si>
    <t>Dungmin</t>
  </si>
  <si>
    <t>Yurung</t>
  </si>
  <si>
    <t>Annual Total Rainfall</t>
  </si>
  <si>
    <t xml:space="preserve">Note: Crops damaged by wild  animals and wind strom in quantity Metric Ton (MT) </t>
  </si>
  <si>
    <t>JWS-RMNP Biological Corridor (BC 5)</t>
  </si>
  <si>
    <t>Source: National Statistical Yearbook, 2021, NSB</t>
  </si>
  <si>
    <t>Note: The total area includes the overall area of the biological corridor</t>
  </si>
  <si>
    <t>…..</t>
  </si>
  <si>
    <t>….</t>
  </si>
  <si>
    <r>
      <t xml:space="preserve">Acreage of reforestation </t>
    </r>
    <r>
      <rPr>
        <vertAlign val="superscript"/>
        <sz val="12"/>
        <rFont val="Calibri Light"/>
        <family val="2"/>
      </rPr>
      <t>2</t>
    </r>
  </si>
  <si>
    <t>Pemagatshel Division</t>
  </si>
  <si>
    <t>For rural purpose(whole division)</t>
  </si>
  <si>
    <t>PG Range</t>
  </si>
  <si>
    <t>Yurung Range</t>
  </si>
  <si>
    <t>Nganglam Range</t>
  </si>
  <si>
    <t>Grand Total</t>
  </si>
  <si>
    <r>
      <t>Source:</t>
    </r>
    <r>
      <rPr>
        <b/>
        <vertAlign val="superscript"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 </t>
    </r>
    <r>
      <rPr>
        <b/>
        <vertAlign val="superscript"/>
        <sz val="14"/>
        <rFont val="Calibri"/>
        <family val="2"/>
        <scheme val="minor"/>
      </rPr>
      <t xml:space="preserve">1 </t>
    </r>
    <r>
      <rPr>
        <b/>
        <sz val="14"/>
        <rFont val="Calibri"/>
        <family val="2"/>
        <scheme val="minor"/>
      </rPr>
      <t>Dzongkhag Agriculture section &amp; Dzongkhag Disaster Management, Pemagatshel</t>
    </r>
  </si>
  <si>
    <t>Avarage</t>
  </si>
  <si>
    <t>Table 6.5: Details of Quantity of Timber supplied and Royalties realized, Pema Gatshel Territorial Division (2021-2022)</t>
  </si>
  <si>
    <t xml:space="preserve">Quantity of firewood supplied (M³)  </t>
  </si>
  <si>
    <t>Total royalty 
realized(Nu)</t>
  </si>
  <si>
    <t>For Rural Purpose (Whole Division)</t>
  </si>
  <si>
    <t xml:space="preserve">PG Range </t>
  </si>
  <si>
    <t xml:space="preserve">Yurung Range </t>
  </si>
  <si>
    <t xml:space="preserve">Nganglam Range </t>
  </si>
  <si>
    <r>
      <t>Table 6.6: Land Area and Damages Caused by Types,</t>
    </r>
    <r>
      <rPr>
        <b/>
        <sz val="14"/>
        <color indexed="10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 Pema Gatshel (2015-2022)</t>
    </r>
  </si>
  <si>
    <t>Remarks</t>
  </si>
  <si>
    <t>60.52 in Pema gatshel</t>
  </si>
  <si>
    <t>Quantity of firewood supplied (M³)</t>
  </si>
  <si>
    <t>Royalty realized (Nu.Millions)</t>
  </si>
  <si>
    <t>Table 6.5: Details of Quantity of Timber supplied and Royalties realized, Pema Gatshel Territorial Division (2023 &amp; 2024 )</t>
  </si>
  <si>
    <r>
      <t>Table 6.4: Details of Community and Private Forest by number and area,</t>
    </r>
    <r>
      <rPr>
        <b/>
        <sz val="14"/>
        <color indexed="8"/>
        <rFont val="Calibri"/>
        <family val="2"/>
        <scheme val="minor"/>
      </rPr>
      <t xml:space="preserve">  Pema Gatshel (2023 &amp; 2024)</t>
    </r>
  </si>
  <si>
    <t>Source: Forest Division office</t>
  </si>
  <si>
    <t>Table 6.1: Average Monthly Temperature, (2020-2024), (Degree Celcius)</t>
  </si>
  <si>
    <t>Table 6.2: Average Monthly Rainfall by Station, (2020-2024) (Millimeter)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</si>
</sst>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_)"/>
    <numFmt numFmtId="166" formatCode="0.0_)"/>
    <numFmt numFmtId="167" formatCode="0.0"/>
    <numFmt numFmtId="168" formatCode="#,##0.0_);\(#,##0.0\)"/>
    <numFmt numFmtId="169" formatCode="_(* #,##0.0_);_(* \(#,##0.0\);_(* &quot;-&quot;??_);_(@_)"/>
    <numFmt numFmtId="170" formatCode="#,##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name val="Courier"/>
      <family val="3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vertAlign val="superscript"/>
      <sz val="12"/>
      <name val="Calibri Light"/>
      <family val="2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name val="Calibri Light"/>
      <family val="2"/>
    </font>
    <font>
      <sz val="1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4"/>
      <name val="Calibri Light"/>
      <family val="2"/>
      <scheme val="major"/>
    </font>
    <font>
      <sz val="11"/>
      <color indexed="8"/>
      <name val="Calibri"/>
      <family val="2"/>
    </font>
    <font>
      <b/>
      <sz val="16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b/>
      <sz val="10"/>
      <name val="Calibri Light"/>
      <family val="2"/>
      <scheme val="major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183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6" fillId="0" borderId="7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165" fontId="11" fillId="0" borderId="0" xfId="0" applyNumberFormat="1" applyFont="1" applyAlignment="1">
      <alignment horizontal="center" vertical="center" wrapText="1"/>
    </xf>
    <xf numFmtId="166" fontId="6" fillId="0" borderId="0" xfId="2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164" fontId="11" fillId="0" borderId="0" xfId="1" applyFont="1" applyFill="1" applyBorder="1" applyAlignment="1"/>
    <xf numFmtId="0" fontId="17" fillId="0" borderId="0" xfId="0" applyFont="1"/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13" fillId="0" borderId="1" xfId="2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right"/>
    </xf>
    <xf numFmtId="167" fontId="2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170" fontId="8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horizontal="left" wrapText="1"/>
    </xf>
    <xf numFmtId="0" fontId="2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166" fontId="24" fillId="0" borderId="0" xfId="2" applyNumberFormat="1" applyFont="1" applyAlignment="1">
      <alignment vertical="center"/>
    </xf>
    <xf numFmtId="0" fontId="28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28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0" borderId="1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167" fontId="7" fillId="0" borderId="1" xfId="0" applyNumberFormat="1" applyFont="1" applyBorder="1" applyAlignment="1">
      <alignment horizontal="right" vertical="center"/>
    </xf>
    <xf numFmtId="167" fontId="19" fillId="0" borderId="13" xfId="0" applyNumberFormat="1" applyFont="1" applyBorder="1" applyAlignment="1">
      <alignment horizontal="right"/>
    </xf>
    <xf numFmtId="167" fontId="19" fillId="0" borderId="14" xfId="0" applyNumberFormat="1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9" fontId="8" fillId="0" borderId="15" xfId="1" applyNumberFormat="1" applyFont="1" applyFill="1" applyBorder="1" applyAlignment="1">
      <alignment horizontal="right"/>
    </xf>
    <xf numFmtId="169" fontId="8" fillId="0" borderId="16" xfId="1" applyNumberFormat="1" applyFont="1" applyFill="1" applyBorder="1" applyAlignment="1">
      <alignment horizontal="right"/>
    </xf>
    <xf numFmtId="169" fontId="8" fillId="0" borderId="17" xfId="1" applyNumberFormat="1" applyFont="1" applyFill="1" applyBorder="1" applyAlignment="1">
      <alignment horizontal="right"/>
    </xf>
    <xf numFmtId="168" fontId="19" fillId="0" borderId="10" xfId="1" applyNumberFormat="1" applyFont="1" applyFill="1" applyBorder="1" applyAlignment="1">
      <alignment horizontal="right"/>
    </xf>
    <xf numFmtId="169" fontId="8" fillId="0" borderId="10" xfId="1" applyNumberFormat="1" applyFont="1" applyFill="1" applyBorder="1" applyAlignment="1">
      <alignment horizontal="right" vertical="center"/>
    </xf>
    <xf numFmtId="169" fontId="8" fillId="0" borderId="10" xfId="1" applyNumberFormat="1" applyFont="1" applyFill="1" applyBorder="1" applyAlignment="1">
      <alignment horizontal="right"/>
    </xf>
    <xf numFmtId="169" fontId="8" fillId="0" borderId="11" xfId="1" applyNumberFormat="1" applyFont="1" applyFill="1" applyBorder="1" applyAlignment="1">
      <alignment horizontal="right"/>
    </xf>
    <xf numFmtId="0" fontId="0" fillId="0" borderId="1" xfId="0" applyBorder="1"/>
    <xf numFmtId="0" fontId="28" fillId="0" borderId="3" xfId="0" applyFont="1" applyBorder="1" applyAlignment="1">
      <alignment horizontal="center" vertical="center"/>
    </xf>
    <xf numFmtId="0" fontId="2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6" fontId="31" fillId="0" borderId="8" xfId="3" applyNumberFormat="1" applyFont="1" applyBorder="1" applyAlignment="1">
      <alignment horizontal="center" vertical="center" wrapText="1"/>
    </xf>
    <xf numFmtId="165" fontId="16" fillId="0" borderId="20" xfId="2" applyNumberFormat="1" applyFont="1" applyBorder="1" applyAlignment="1">
      <alignment horizontal="center" vertical="center"/>
    </xf>
    <xf numFmtId="168" fontId="19" fillId="0" borderId="12" xfId="1" applyNumberFormat="1" applyFont="1" applyFill="1" applyBorder="1" applyAlignment="1">
      <alignment horizontal="right"/>
    </xf>
    <xf numFmtId="167" fontId="19" fillId="0" borderId="24" xfId="0" applyNumberFormat="1" applyFont="1" applyBorder="1" applyAlignment="1">
      <alignment horizontal="right"/>
    </xf>
    <xf numFmtId="167" fontId="19" fillId="0" borderId="4" xfId="0" applyNumberFormat="1" applyFont="1" applyBorder="1" applyAlignment="1">
      <alignment horizontal="right"/>
    </xf>
    <xf numFmtId="167" fontId="19" fillId="0" borderId="19" xfId="0" applyNumberFormat="1" applyFont="1" applyBorder="1" applyAlignment="1">
      <alignment horizontal="right"/>
    </xf>
    <xf numFmtId="166" fontId="31" fillId="0" borderId="25" xfId="3" applyNumberFormat="1" applyFont="1" applyBorder="1" applyAlignment="1">
      <alignment horizontal="center" vertical="center" wrapText="1"/>
    </xf>
    <xf numFmtId="166" fontId="31" fillId="0" borderId="26" xfId="3" applyNumberFormat="1" applyFont="1" applyBorder="1" applyAlignment="1">
      <alignment horizontal="center" vertical="center" wrapText="1"/>
    </xf>
    <xf numFmtId="166" fontId="31" fillId="0" borderId="27" xfId="3" applyNumberFormat="1" applyFont="1" applyBorder="1" applyAlignment="1">
      <alignment horizontal="center" vertical="center" wrapText="1"/>
    </xf>
    <xf numFmtId="166" fontId="31" fillId="0" borderId="28" xfId="3" applyNumberFormat="1" applyFont="1" applyBorder="1" applyAlignment="1">
      <alignment horizontal="center" vertical="center" wrapText="1"/>
    </xf>
    <xf numFmtId="166" fontId="31" fillId="0" borderId="29" xfId="3" applyNumberFormat="1" applyFont="1" applyBorder="1" applyAlignment="1">
      <alignment horizontal="center" vertical="center" wrapText="1"/>
    </xf>
    <xf numFmtId="166" fontId="31" fillId="0" borderId="8" xfId="3" applyNumberFormat="1" applyFont="1" applyBorder="1" applyAlignment="1">
      <alignment horizontal="center" vertical="center"/>
    </xf>
    <xf numFmtId="167" fontId="19" fillId="0" borderId="18" xfId="0" applyNumberFormat="1" applyFont="1" applyBorder="1" applyAlignment="1">
      <alignment horizontal="right"/>
    </xf>
    <xf numFmtId="167" fontId="19" fillId="0" borderId="30" xfId="0" applyNumberFormat="1" applyFont="1" applyBorder="1" applyAlignment="1">
      <alignment horizontal="right"/>
    </xf>
    <xf numFmtId="167" fontId="19" fillId="0" borderId="31" xfId="0" applyNumberFormat="1" applyFont="1" applyBorder="1" applyAlignment="1">
      <alignment horizontal="right"/>
    </xf>
    <xf numFmtId="166" fontId="31" fillId="0" borderId="20" xfId="3" applyNumberFormat="1" applyFont="1" applyBorder="1" applyAlignment="1">
      <alignment horizontal="center" vertical="center" wrapText="1"/>
    </xf>
    <xf numFmtId="167" fontId="7" fillId="0" borderId="9" xfId="0" applyNumberFormat="1" applyFont="1" applyBorder="1" applyAlignment="1">
      <alignment horizontal="right"/>
    </xf>
    <xf numFmtId="167" fontId="7" fillId="0" borderId="10" xfId="0" applyNumberFormat="1" applyFont="1" applyBorder="1" applyAlignment="1">
      <alignment horizontal="right"/>
    </xf>
    <xf numFmtId="167" fontId="7" fillId="0" borderId="11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1" xfId="0" applyFont="1" applyBorder="1"/>
    <xf numFmtId="0" fontId="13" fillId="0" borderId="1" xfId="0" applyFont="1" applyBorder="1"/>
    <xf numFmtId="2" fontId="7" fillId="0" borderId="14" xfId="0" applyNumberFormat="1" applyFont="1" applyBorder="1" applyAlignment="1">
      <alignment horizontal="right" vertical="center"/>
    </xf>
    <xf numFmtId="166" fontId="13" fillId="0" borderId="16" xfId="2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2" fontId="19" fillId="0" borderId="16" xfId="0" applyNumberFormat="1" applyFont="1" applyBorder="1" applyAlignment="1">
      <alignment horizontal="center" vertical="center"/>
    </xf>
    <xf numFmtId="167" fontId="19" fillId="0" borderId="16" xfId="0" applyNumberFormat="1" applyFont="1" applyBorder="1" applyAlignment="1">
      <alignment horizontal="center" vertical="center"/>
    </xf>
    <xf numFmtId="167" fontId="7" fillId="0" borderId="16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7" fontId="19" fillId="0" borderId="4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166" fontId="18" fillId="0" borderId="25" xfId="3" applyNumberFormat="1" applyFont="1" applyBorder="1" applyAlignment="1">
      <alignment horizontal="center" vertical="center"/>
    </xf>
    <xf numFmtId="166" fontId="18" fillId="0" borderId="26" xfId="3" applyNumberFormat="1" applyFont="1" applyBorder="1" applyAlignment="1">
      <alignment horizontal="center" vertical="center"/>
    </xf>
    <xf numFmtId="166" fontId="18" fillId="0" borderId="28" xfId="3" applyNumberFormat="1" applyFont="1" applyBorder="1" applyAlignment="1">
      <alignment horizontal="center" vertical="center"/>
    </xf>
    <xf numFmtId="166" fontId="6" fillId="0" borderId="26" xfId="3" applyNumberFormat="1" applyFont="1" applyBorder="1" applyAlignment="1">
      <alignment horizontal="center" vertical="center"/>
    </xf>
    <xf numFmtId="166" fontId="6" fillId="0" borderId="29" xfId="3" applyNumberFormat="1" applyFont="1" applyBorder="1" applyAlignment="1">
      <alignment horizontal="center" vertical="center"/>
    </xf>
    <xf numFmtId="166" fontId="13" fillId="0" borderId="2" xfId="2" applyNumberFormat="1" applyFont="1" applyBorder="1" applyAlignment="1">
      <alignment horizontal="center" vertical="center"/>
    </xf>
    <xf numFmtId="166" fontId="13" fillId="0" borderId="38" xfId="2" applyNumberFormat="1" applyFont="1" applyBorder="1" applyAlignment="1">
      <alignment horizontal="center" vertical="center"/>
    </xf>
    <xf numFmtId="166" fontId="6" fillId="0" borderId="9" xfId="2" applyNumberFormat="1" applyFont="1" applyBorder="1" applyAlignment="1">
      <alignment horizontal="center" vertical="center"/>
    </xf>
    <xf numFmtId="166" fontId="6" fillId="0" borderId="10" xfId="2" applyNumberFormat="1" applyFont="1" applyBorder="1" applyAlignment="1">
      <alignment horizontal="center" vertical="center"/>
    </xf>
    <xf numFmtId="166" fontId="6" fillId="0" borderId="11" xfId="2" applyNumberFormat="1" applyFont="1" applyBorder="1" applyAlignment="1">
      <alignment horizontal="center" vertical="center"/>
    </xf>
    <xf numFmtId="166" fontId="6" fillId="0" borderId="12" xfId="2" applyNumberFormat="1" applyFont="1" applyBorder="1" applyAlignment="1">
      <alignment horizontal="center" vertical="center"/>
    </xf>
    <xf numFmtId="166" fontId="6" fillId="0" borderId="11" xfId="2" applyNumberFormat="1" applyFont="1" applyBorder="1" applyAlignment="1">
      <alignment horizontal="left" vertical="center"/>
    </xf>
    <xf numFmtId="0" fontId="24" fillId="0" borderId="39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0" fontId="23" fillId="0" borderId="13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2" fillId="0" borderId="45" xfId="0" applyFont="1" applyBorder="1" applyAlignment="1">
      <alignment horizontal="center" wrapText="1"/>
    </xf>
    <xf numFmtId="0" fontId="32" fillId="0" borderId="46" xfId="0" applyFont="1" applyBorder="1" applyAlignment="1">
      <alignment horizontal="center" wrapText="1"/>
    </xf>
    <xf numFmtId="0" fontId="33" fillId="0" borderId="45" xfId="0" applyFont="1" applyBorder="1" applyAlignment="1">
      <alignment horizontal="right" wrapText="1"/>
    </xf>
    <xf numFmtId="0" fontId="34" fillId="0" borderId="46" xfId="0" applyFont="1" applyBorder="1" applyAlignment="1">
      <alignment wrapText="1"/>
    </xf>
    <xf numFmtId="0" fontId="35" fillId="0" borderId="45" xfId="0" applyFont="1" applyBorder="1" applyAlignment="1">
      <alignment horizontal="right" wrapText="1"/>
    </xf>
    <xf numFmtId="0" fontId="32" fillId="0" borderId="42" xfId="0" applyFont="1" applyBorder="1" applyAlignment="1">
      <alignment horizontal="center" wrapText="1"/>
    </xf>
    <xf numFmtId="0" fontId="32" fillId="0" borderId="50" xfId="0" applyFont="1" applyBorder="1" applyAlignment="1">
      <alignment horizontal="center" wrapText="1"/>
    </xf>
    <xf numFmtId="0" fontId="36" fillId="0" borderId="51" xfId="0" applyFont="1" applyBorder="1" applyAlignment="1">
      <alignment vertical="center"/>
    </xf>
    <xf numFmtId="0" fontId="36" fillId="0" borderId="45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4" fillId="0" borderId="46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34" fillId="0" borderId="52" xfId="0" applyFont="1" applyBorder="1" applyAlignment="1">
      <alignment vertical="top" wrapText="1"/>
    </xf>
    <xf numFmtId="0" fontId="34" fillId="0" borderId="51" xfId="0" applyFont="1" applyBorder="1" applyAlignment="1">
      <alignment wrapText="1"/>
    </xf>
    <xf numFmtId="0" fontId="34" fillId="0" borderId="52" xfId="0" applyFont="1" applyBorder="1" applyAlignment="1">
      <alignment wrapText="1"/>
    </xf>
    <xf numFmtId="0" fontId="6" fillId="0" borderId="0" xfId="0" applyFont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5" fontId="16" fillId="0" borderId="21" xfId="2" applyNumberFormat="1" applyFont="1" applyBorder="1" applyAlignment="1">
      <alignment horizontal="center" vertical="center"/>
    </xf>
    <xf numFmtId="165" fontId="16" fillId="0" borderId="22" xfId="2" applyNumberFormat="1" applyFont="1" applyBorder="1" applyAlignment="1">
      <alignment horizontal="center" vertical="center"/>
    </xf>
    <xf numFmtId="165" fontId="16" fillId="0" borderId="23" xfId="2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4" fillId="0" borderId="39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wrapText="1"/>
    </xf>
    <xf numFmtId="0" fontId="32" fillId="0" borderId="44" xfId="0" applyFont="1" applyBorder="1" applyAlignment="1">
      <alignment horizontal="center" wrapText="1"/>
    </xf>
    <xf numFmtId="0" fontId="33" fillId="0" borderId="47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34" fillId="0" borderId="53" xfId="0" applyFont="1" applyBorder="1" applyAlignment="1">
      <alignment horizontal="center" wrapText="1"/>
    </xf>
    <xf numFmtId="0" fontId="34" fillId="0" borderId="54" xfId="0" applyFont="1" applyBorder="1" applyAlignment="1">
      <alignment horizontal="center" wrapText="1"/>
    </xf>
    <xf numFmtId="0" fontId="34" fillId="0" borderId="55" xfId="0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22" fillId="0" borderId="0" xfId="2" applyNumberFormat="1" applyFont="1" applyAlignment="1">
      <alignment horizontal="center" vertical="center"/>
    </xf>
  </cellXfs>
  <cellStyles count="4">
    <cellStyle name="Comma" xfId="1" builtinId="3"/>
    <cellStyle name="Normal" xfId="0" builtinId="0"/>
    <cellStyle name="Normal_Tab5.5" xfId="3" xr:uid="{64215E8F-9F4F-43FA-8020-B36780CE6381}"/>
    <cellStyle name="Normal_Tab5.6" xfId="2" xr:uid="{7809AEDA-A8F8-4556-89CD-846A144D36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7A767-00FE-404A-BD54-95EED185AB27}">
  <dimension ref="A1:Z18"/>
  <sheetViews>
    <sheetView topLeftCell="B1" zoomScaleNormal="100" workbookViewId="0">
      <pane xSplit="10" topLeftCell="L1" activePane="topRight" state="frozen"/>
      <selection activeCell="B1" sqref="B1"/>
      <selection pane="topRight" activeCell="AB5" sqref="AB5"/>
    </sheetView>
  </sheetViews>
  <sheetFormatPr defaultRowHeight="14.5" x14ac:dyDescent="0.35"/>
  <cols>
    <col min="1" max="1" width="6.7265625" hidden="1" customWidth="1"/>
    <col min="2" max="2" width="11.1796875" customWidth="1"/>
    <col min="3" max="11" width="7.26953125" hidden="1" customWidth="1"/>
    <col min="12" max="17" width="7.26953125" customWidth="1"/>
    <col min="18" max="18" width="7.7265625" customWidth="1"/>
    <col min="19" max="19" width="7.6328125" customWidth="1"/>
    <col min="20" max="20" width="8.08984375" customWidth="1"/>
  </cols>
  <sheetData>
    <row r="1" spans="2:26" ht="15.5" x14ac:dyDescent="0.35">
      <c r="B1" s="139" t="s">
        <v>87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</row>
    <row r="2" spans="2:26" ht="16" thickBot="1" x14ac:dyDescent="0.4">
      <c r="B2" s="3"/>
      <c r="C2" s="3"/>
      <c r="D2" s="3"/>
      <c r="E2" s="3"/>
      <c r="F2" s="1"/>
      <c r="G2" s="2"/>
      <c r="H2" s="2"/>
      <c r="I2" s="2"/>
      <c r="J2" s="2"/>
      <c r="K2" s="2"/>
      <c r="L2" s="4"/>
      <c r="M2" s="143"/>
      <c r="N2" s="143"/>
      <c r="O2" s="4"/>
      <c r="P2" s="143"/>
      <c r="Q2" s="143"/>
      <c r="R2" s="2"/>
      <c r="S2" s="143"/>
      <c r="T2" s="143"/>
    </row>
    <row r="3" spans="2:26" ht="30.5" customHeight="1" thickBot="1" x14ac:dyDescent="0.4">
      <c r="B3" s="144" t="s">
        <v>34</v>
      </c>
      <c r="C3" s="150">
        <v>2017</v>
      </c>
      <c r="D3" s="150"/>
      <c r="E3" s="150"/>
      <c r="F3" s="146">
        <v>2018</v>
      </c>
      <c r="G3" s="140"/>
      <c r="H3" s="140"/>
      <c r="I3" s="140">
        <v>2019</v>
      </c>
      <c r="J3" s="140"/>
      <c r="K3" s="140"/>
      <c r="L3" s="140">
        <v>2020</v>
      </c>
      <c r="M3" s="140"/>
      <c r="N3" s="140"/>
      <c r="O3" s="147">
        <v>2021</v>
      </c>
      <c r="P3" s="148"/>
      <c r="Q3" s="149"/>
      <c r="R3" s="140">
        <v>2022</v>
      </c>
      <c r="S3" s="140"/>
      <c r="T3" s="141"/>
      <c r="U3" s="140">
        <v>2023</v>
      </c>
      <c r="V3" s="140"/>
      <c r="W3" s="141"/>
      <c r="X3" s="140">
        <v>2024</v>
      </c>
      <c r="Y3" s="140"/>
      <c r="Z3" s="141"/>
    </row>
    <row r="4" spans="2:26" ht="26" customHeight="1" thickBot="1" x14ac:dyDescent="0.4">
      <c r="B4" s="145"/>
      <c r="C4" s="91" t="s">
        <v>35</v>
      </c>
      <c r="D4" s="14" t="s">
        <v>36</v>
      </c>
      <c r="E4" s="92" t="s">
        <v>37</v>
      </c>
      <c r="F4" s="97" t="s">
        <v>35</v>
      </c>
      <c r="G4" s="98" t="s">
        <v>36</v>
      </c>
      <c r="H4" s="98" t="s">
        <v>37</v>
      </c>
      <c r="I4" s="98" t="s">
        <v>35</v>
      </c>
      <c r="J4" s="98" t="s">
        <v>36</v>
      </c>
      <c r="K4" s="99" t="s">
        <v>37</v>
      </c>
      <c r="L4" s="98" t="s">
        <v>35</v>
      </c>
      <c r="M4" s="98" t="s">
        <v>36</v>
      </c>
      <c r="N4" s="99" t="s">
        <v>37</v>
      </c>
      <c r="O4" s="98" t="s">
        <v>35</v>
      </c>
      <c r="P4" s="98" t="s">
        <v>36</v>
      </c>
      <c r="Q4" s="99" t="s">
        <v>37</v>
      </c>
      <c r="R4" s="100" t="s">
        <v>35</v>
      </c>
      <c r="S4" s="100" t="s">
        <v>36</v>
      </c>
      <c r="T4" s="101" t="s">
        <v>71</v>
      </c>
      <c r="U4" s="100" t="s">
        <v>35</v>
      </c>
      <c r="V4" s="100" t="s">
        <v>36</v>
      </c>
      <c r="W4" s="101" t="s">
        <v>71</v>
      </c>
      <c r="X4" s="100" t="s">
        <v>35</v>
      </c>
      <c r="Y4" s="100" t="s">
        <v>36</v>
      </c>
      <c r="Z4" s="101" t="s">
        <v>71</v>
      </c>
    </row>
    <row r="5" spans="2:26" ht="25" customHeight="1" x14ac:dyDescent="0.35">
      <c r="B5" s="104" t="s">
        <v>38</v>
      </c>
      <c r="C5" s="102">
        <v>17.3</v>
      </c>
      <c r="D5" s="15">
        <v>5.0999999999999996</v>
      </c>
      <c r="E5" s="15">
        <f>AVERAGE(C5,D5)</f>
        <v>11.2</v>
      </c>
      <c r="F5" s="93">
        <v>16.2</v>
      </c>
      <c r="G5" s="94">
        <v>5.5</v>
      </c>
      <c r="H5" s="93">
        <v>10.85</v>
      </c>
      <c r="I5" s="93">
        <v>18.2</v>
      </c>
      <c r="J5" s="93">
        <v>4</v>
      </c>
      <c r="K5" s="94">
        <f>AVERAGE(I5,J5)</f>
        <v>11.1</v>
      </c>
      <c r="L5" s="94">
        <v>14.9</v>
      </c>
      <c r="M5" s="93">
        <v>3.9</v>
      </c>
      <c r="N5" s="94">
        <f t="shared" ref="N5:N9" si="0">(L5+M5)/2</f>
        <v>9.4</v>
      </c>
      <c r="O5" s="94">
        <v>15.3</v>
      </c>
      <c r="P5" s="94">
        <v>6.2</v>
      </c>
      <c r="Q5" s="94">
        <f>AVERAGE(O5:P5)</f>
        <v>10.75</v>
      </c>
      <c r="R5" s="95">
        <v>20.5</v>
      </c>
      <c r="S5" s="95">
        <v>1.5</v>
      </c>
      <c r="T5" s="96">
        <v>11</v>
      </c>
      <c r="U5" s="95">
        <v>22</v>
      </c>
      <c r="V5" s="95">
        <v>2.5</v>
      </c>
      <c r="W5" s="96">
        <v>12.3</v>
      </c>
      <c r="X5" s="95">
        <v>21.5</v>
      </c>
      <c r="Y5" s="95">
        <v>3</v>
      </c>
      <c r="Z5" s="96">
        <v>12.3</v>
      </c>
    </row>
    <row r="6" spans="2:26" ht="25" customHeight="1" x14ac:dyDescent="0.35">
      <c r="B6" s="105" t="s">
        <v>39</v>
      </c>
      <c r="C6" s="102">
        <v>18.600000000000001</v>
      </c>
      <c r="D6" s="15">
        <v>7.6</v>
      </c>
      <c r="E6" s="15">
        <f t="shared" ref="E6:E16" si="1">AVERAGE(C6,D6)</f>
        <v>13.100000000000001</v>
      </c>
      <c r="F6" s="16">
        <v>17.399999999999999</v>
      </c>
      <c r="G6" s="16">
        <v>7.2</v>
      </c>
      <c r="H6" s="16">
        <v>12.3</v>
      </c>
      <c r="I6" s="16">
        <v>17</v>
      </c>
      <c r="J6" s="16">
        <v>6.6</v>
      </c>
      <c r="K6" s="18">
        <f t="shared" ref="K6:K16" si="2">AVERAGE(I6,J6)</f>
        <v>11.8</v>
      </c>
      <c r="L6" s="18">
        <v>17</v>
      </c>
      <c r="M6" s="16">
        <v>5.4</v>
      </c>
      <c r="N6" s="18">
        <f t="shared" si="0"/>
        <v>11.2</v>
      </c>
      <c r="O6" s="18">
        <v>18.3</v>
      </c>
      <c r="P6" s="18">
        <v>6.9</v>
      </c>
      <c r="Q6" s="18">
        <f t="shared" ref="Q6:Q16" si="3">AVERAGE(O6:P6)</f>
        <v>12.600000000000001</v>
      </c>
      <c r="R6" s="43">
        <v>21</v>
      </c>
      <c r="S6" s="43">
        <v>0</v>
      </c>
      <c r="T6" s="84">
        <v>10.5</v>
      </c>
      <c r="U6" s="43">
        <v>23.5</v>
      </c>
      <c r="V6" s="43">
        <v>3.5</v>
      </c>
      <c r="W6" s="84">
        <v>13.5</v>
      </c>
      <c r="X6" s="43">
        <v>22.5</v>
      </c>
      <c r="Y6" s="43">
        <v>3</v>
      </c>
      <c r="Z6" s="84">
        <v>12.8</v>
      </c>
    </row>
    <row r="7" spans="2:26" ht="25" customHeight="1" x14ac:dyDescent="0.35">
      <c r="B7" s="105" t="s">
        <v>40</v>
      </c>
      <c r="C7" s="102">
        <v>18.399999999999999</v>
      </c>
      <c r="D7" s="15">
        <v>9.1999999999999993</v>
      </c>
      <c r="E7" s="15">
        <f t="shared" si="1"/>
        <v>13.799999999999999</v>
      </c>
      <c r="F7" s="18">
        <v>21</v>
      </c>
      <c r="G7" s="16">
        <v>10.1</v>
      </c>
      <c r="H7" s="16">
        <v>15.55</v>
      </c>
      <c r="I7" s="18">
        <v>18.899999999999999</v>
      </c>
      <c r="J7" s="18">
        <v>8.3000000000000007</v>
      </c>
      <c r="K7" s="18">
        <f t="shared" si="2"/>
        <v>13.6</v>
      </c>
      <c r="L7" s="18">
        <v>21.2</v>
      </c>
      <c r="M7" s="16">
        <v>9.1</v>
      </c>
      <c r="N7" s="18">
        <f t="shared" si="0"/>
        <v>15.149999999999999</v>
      </c>
      <c r="O7" s="18">
        <v>21.2</v>
      </c>
      <c r="P7" s="18">
        <v>10.199999999999999</v>
      </c>
      <c r="Q7" s="18">
        <f t="shared" si="3"/>
        <v>15.7</v>
      </c>
      <c r="R7" s="43">
        <v>31</v>
      </c>
      <c r="S7" s="43">
        <v>7</v>
      </c>
      <c r="T7" s="84">
        <v>19</v>
      </c>
      <c r="U7" s="43">
        <v>26</v>
      </c>
      <c r="V7" s="43">
        <v>8</v>
      </c>
      <c r="W7" s="84">
        <v>17</v>
      </c>
      <c r="X7" s="43">
        <v>26.5</v>
      </c>
      <c r="Y7" s="43">
        <v>8</v>
      </c>
      <c r="Z7" s="84">
        <v>17.3</v>
      </c>
    </row>
    <row r="8" spans="2:26" ht="25" customHeight="1" x14ac:dyDescent="0.35">
      <c r="B8" s="105" t="s">
        <v>41</v>
      </c>
      <c r="C8" s="102">
        <v>21.9</v>
      </c>
      <c r="D8" s="15">
        <v>13.2</v>
      </c>
      <c r="E8" s="15">
        <f t="shared" si="1"/>
        <v>17.549999999999997</v>
      </c>
      <c r="F8" s="16">
        <v>23.3</v>
      </c>
      <c r="G8" s="16">
        <v>12.7</v>
      </c>
      <c r="H8" s="16">
        <v>18</v>
      </c>
      <c r="I8" s="18">
        <v>22.6</v>
      </c>
      <c r="J8" s="18">
        <v>12.5</v>
      </c>
      <c r="K8" s="18">
        <f t="shared" si="2"/>
        <v>17.55</v>
      </c>
      <c r="L8" s="18">
        <v>21.8</v>
      </c>
      <c r="M8" s="16">
        <v>12</v>
      </c>
      <c r="N8" s="18">
        <f t="shared" si="0"/>
        <v>16.899999999999999</v>
      </c>
      <c r="O8" s="18">
        <v>25.3</v>
      </c>
      <c r="P8" s="18">
        <v>12.2</v>
      </c>
      <c r="Q8" s="18">
        <f t="shared" si="3"/>
        <v>18.75</v>
      </c>
      <c r="R8" s="43">
        <v>27.5</v>
      </c>
      <c r="S8" s="43">
        <v>12</v>
      </c>
      <c r="T8" s="84">
        <v>19.8</v>
      </c>
      <c r="U8" s="43">
        <v>31.5</v>
      </c>
      <c r="V8" s="43">
        <v>8.5</v>
      </c>
      <c r="W8" s="84">
        <v>20</v>
      </c>
      <c r="X8" s="43">
        <v>28.5</v>
      </c>
      <c r="Y8" s="43">
        <v>9.5</v>
      </c>
      <c r="Z8" s="84">
        <v>19</v>
      </c>
    </row>
    <row r="9" spans="2:26" ht="25" customHeight="1" x14ac:dyDescent="0.35">
      <c r="B9" s="105" t="s">
        <v>42</v>
      </c>
      <c r="C9" s="102">
        <v>24.1</v>
      </c>
      <c r="D9" s="15">
        <v>16.3</v>
      </c>
      <c r="E9" s="15">
        <f t="shared" si="1"/>
        <v>20.200000000000003</v>
      </c>
      <c r="F9" s="16">
        <v>23.6</v>
      </c>
      <c r="G9" s="18">
        <v>15.2</v>
      </c>
      <c r="H9" s="16">
        <v>19.399999999999999</v>
      </c>
      <c r="I9" s="18">
        <v>22.2</v>
      </c>
      <c r="J9" s="18">
        <v>16.100000000000001</v>
      </c>
      <c r="K9" s="18">
        <f t="shared" si="2"/>
        <v>19.149999999999999</v>
      </c>
      <c r="L9" s="18">
        <v>22</v>
      </c>
      <c r="M9" s="16">
        <v>14.7</v>
      </c>
      <c r="N9" s="18">
        <f t="shared" si="0"/>
        <v>18.350000000000001</v>
      </c>
      <c r="O9" s="18">
        <v>23.9</v>
      </c>
      <c r="P9" s="18">
        <v>15.7</v>
      </c>
      <c r="Q9" s="18">
        <f t="shared" si="3"/>
        <v>19.799999999999997</v>
      </c>
      <c r="R9" s="43">
        <v>30.5</v>
      </c>
      <c r="S9" s="43">
        <v>13</v>
      </c>
      <c r="T9" s="84">
        <v>21.8</v>
      </c>
      <c r="U9" s="43">
        <v>31.5</v>
      </c>
      <c r="V9" s="43">
        <v>13</v>
      </c>
      <c r="W9" s="84">
        <v>22.3</v>
      </c>
      <c r="X9" s="43">
        <v>32.5</v>
      </c>
      <c r="Y9" s="43">
        <v>13</v>
      </c>
      <c r="Z9" s="84">
        <v>22.8</v>
      </c>
    </row>
    <row r="10" spans="2:26" ht="25" customHeight="1" x14ac:dyDescent="0.35">
      <c r="B10" s="105" t="s">
        <v>43</v>
      </c>
      <c r="C10" s="102">
        <v>25.1</v>
      </c>
      <c r="D10" s="15">
        <v>18</v>
      </c>
      <c r="E10" s="15">
        <f t="shared" si="1"/>
        <v>21.55</v>
      </c>
      <c r="F10" s="16">
        <v>25.4</v>
      </c>
      <c r="G10" s="16">
        <v>18.600000000000001</v>
      </c>
      <c r="H10" s="16">
        <v>22</v>
      </c>
      <c r="I10" s="18">
        <v>25.5</v>
      </c>
      <c r="J10" s="18">
        <v>17.8</v>
      </c>
      <c r="K10" s="18">
        <f t="shared" si="2"/>
        <v>21.65</v>
      </c>
      <c r="L10" s="18">
        <v>23.7</v>
      </c>
      <c r="M10" s="16">
        <v>17.8</v>
      </c>
      <c r="N10" s="18">
        <f>(L10+M10)/2</f>
        <v>20.75</v>
      </c>
      <c r="O10" s="18">
        <v>25.2</v>
      </c>
      <c r="P10" s="18">
        <v>18.5</v>
      </c>
      <c r="Q10" s="18">
        <f t="shared" si="3"/>
        <v>21.85</v>
      </c>
      <c r="R10" s="43">
        <v>29.5</v>
      </c>
      <c r="S10" s="43">
        <v>17.5</v>
      </c>
      <c r="T10" s="84">
        <v>23.5</v>
      </c>
      <c r="U10" s="43">
        <v>32</v>
      </c>
      <c r="V10" s="43">
        <v>17</v>
      </c>
      <c r="W10" s="84">
        <v>24.5</v>
      </c>
      <c r="X10" s="43">
        <v>30.5</v>
      </c>
      <c r="Y10" s="43">
        <v>16.5</v>
      </c>
      <c r="Z10" s="84">
        <v>23.5</v>
      </c>
    </row>
    <row r="11" spans="2:26" ht="25" customHeight="1" x14ac:dyDescent="0.35">
      <c r="B11" s="105" t="s">
        <v>44</v>
      </c>
      <c r="C11" s="102">
        <v>24.9</v>
      </c>
      <c r="D11" s="15">
        <v>18.7</v>
      </c>
      <c r="E11" s="15">
        <f t="shared" si="1"/>
        <v>21.799999999999997</v>
      </c>
      <c r="F11" s="16">
        <v>25.7</v>
      </c>
      <c r="G11" s="16">
        <v>18.899999999999999</v>
      </c>
      <c r="H11" s="18">
        <v>22.3</v>
      </c>
      <c r="I11" s="16">
        <v>23.7</v>
      </c>
      <c r="J11" s="16">
        <v>18.3</v>
      </c>
      <c r="K11" s="18">
        <f t="shared" si="2"/>
        <v>21</v>
      </c>
      <c r="L11" s="18">
        <v>22.9</v>
      </c>
      <c r="M11" s="16">
        <v>18.5</v>
      </c>
      <c r="N11" s="18">
        <f t="shared" ref="N11:N16" si="4">(L11+M11)/2</f>
        <v>20.7</v>
      </c>
      <c r="O11" s="18">
        <v>25.4</v>
      </c>
      <c r="P11" s="18">
        <v>19.100000000000001</v>
      </c>
      <c r="Q11" s="18">
        <f t="shared" si="3"/>
        <v>22.25</v>
      </c>
      <c r="R11" s="43">
        <v>32</v>
      </c>
      <c r="S11" s="43">
        <v>18</v>
      </c>
      <c r="T11" s="84">
        <v>25</v>
      </c>
      <c r="U11" s="43">
        <v>32</v>
      </c>
      <c r="V11" s="43">
        <v>18</v>
      </c>
      <c r="W11" s="84">
        <v>25</v>
      </c>
      <c r="X11" s="43">
        <v>32.5</v>
      </c>
      <c r="Y11" s="43">
        <v>18.5</v>
      </c>
      <c r="Z11" s="84">
        <v>25.5</v>
      </c>
    </row>
    <row r="12" spans="2:26" ht="25" customHeight="1" x14ac:dyDescent="0.35">
      <c r="B12" s="105" t="s">
        <v>45</v>
      </c>
      <c r="C12" s="102">
        <v>24.6</v>
      </c>
      <c r="D12" s="15">
        <v>18.7</v>
      </c>
      <c r="E12" s="15">
        <f t="shared" si="1"/>
        <v>21.65</v>
      </c>
      <c r="F12" s="16">
        <v>26.6</v>
      </c>
      <c r="G12" s="16">
        <v>18.899999999999999</v>
      </c>
      <c r="H12" s="17">
        <v>22.75</v>
      </c>
      <c r="I12" s="18">
        <v>26.4</v>
      </c>
      <c r="J12" s="18">
        <v>18.600000000000001</v>
      </c>
      <c r="K12" s="18">
        <f t="shared" si="2"/>
        <v>22.5</v>
      </c>
      <c r="L12" s="18">
        <v>25.6</v>
      </c>
      <c r="M12" s="18">
        <v>19</v>
      </c>
      <c r="N12" s="18">
        <f t="shared" si="4"/>
        <v>22.3</v>
      </c>
      <c r="O12" s="18">
        <v>24.7</v>
      </c>
      <c r="P12" s="18">
        <v>19.100000000000001</v>
      </c>
      <c r="Q12" s="18">
        <f t="shared" si="3"/>
        <v>21.9</v>
      </c>
      <c r="R12" s="43">
        <v>31.5</v>
      </c>
      <c r="S12" s="43">
        <v>18</v>
      </c>
      <c r="T12" s="84">
        <v>24.8</v>
      </c>
      <c r="U12" s="43">
        <v>31.5</v>
      </c>
      <c r="V12" s="43">
        <v>18</v>
      </c>
      <c r="W12" s="84">
        <v>24.8</v>
      </c>
      <c r="X12" s="43">
        <v>30.5</v>
      </c>
      <c r="Y12" s="43">
        <v>18</v>
      </c>
      <c r="Z12" s="84">
        <v>24.3</v>
      </c>
    </row>
    <row r="13" spans="2:26" ht="25" customHeight="1" x14ac:dyDescent="0.35">
      <c r="B13" s="105" t="s">
        <v>46</v>
      </c>
      <c r="C13" s="102">
        <v>24.7</v>
      </c>
      <c r="D13" s="15">
        <v>18.3</v>
      </c>
      <c r="E13" s="15">
        <f t="shared" si="1"/>
        <v>21.5</v>
      </c>
      <c r="F13" s="16">
        <v>23.8</v>
      </c>
      <c r="G13" s="16">
        <v>17.8</v>
      </c>
      <c r="H13" s="18">
        <v>20.8</v>
      </c>
      <c r="I13" s="18">
        <v>24.6</v>
      </c>
      <c r="J13" s="18">
        <v>18.399999999999999</v>
      </c>
      <c r="K13" s="18">
        <f t="shared" si="2"/>
        <v>21.5</v>
      </c>
      <c r="L13" s="18">
        <v>23.9</v>
      </c>
      <c r="M13" s="16">
        <v>18.399999999999999</v>
      </c>
      <c r="N13" s="18">
        <f t="shared" si="4"/>
        <v>21.15</v>
      </c>
      <c r="O13" s="18">
        <v>27.9</v>
      </c>
      <c r="P13" s="18">
        <v>18.100000000000001</v>
      </c>
      <c r="Q13" s="18">
        <f t="shared" si="3"/>
        <v>23</v>
      </c>
      <c r="R13" s="43">
        <v>30</v>
      </c>
      <c r="S13" s="43">
        <v>15.5</v>
      </c>
      <c r="T13" s="84">
        <v>22.8</v>
      </c>
      <c r="U13" s="43">
        <v>34</v>
      </c>
      <c r="V13" s="43">
        <v>18</v>
      </c>
      <c r="W13" s="84">
        <v>26</v>
      </c>
      <c r="X13" s="43">
        <v>36</v>
      </c>
      <c r="Y13" s="43">
        <v>18</v>
      </c>
      <c r="Z13" s="84">
        <v>27</v>
      </c>
    </row>
    <row r="14" spans="2:26" ht="25" customHeight="1" x14ac:dyDescent="0.35">
      <c r="B14" s="105" t="s">
        <v>47</v>
      </c>
      <c r="C14" s="102">
        <v>24.2</v>
      </c>
      <c r="D14" s="15">
        <v>14.8</v>
      </c>
      <c r="E14" s="15">
        <f t="shared" si="1"/>
        <v>19.5</v>
      </c>
      <c r="F14" s="16">
        <v>23.1</v>
      </c>
      <c r="G14" s="16">
        <v>11.8</v>
      </c>
      <c r="H14" s="17">
        <v>17.45</v>
      </c>
      <c r="I14" s="18">
        <v>23.6</v>
      </c>
      <c r="J14" s="18">
        <v>13.4</v>
      </c>
      <c r="K14" s="18">
        <f t="shared" si="2"/>
        <v>18.5</v>
      </c>
      <c r="L14" s="18">
        <v>25.5</v>
      </c>
      <c r="M14" s="16">
        <v>15.1</v>
      </c>
      <c r="N14" s="18">
        <f t="shared" si="4"/>
        <v>20.3</v>
      </c>
      <c r="O14" s="18">
        <v>26.1</v>
      </c>
      <c r="P14" s="18">
        <v>15.4</v>
      </c>
      <c r="Q14" s="18">
        <f t="shared" si="3"/>
        <v>20.75</v>
      </c>
      <c r="R14" s="43">
        <v>31</v>
      </c>
      <c r="S14" s="43">
        <v>11</v>
      </c>
      <c r="T14" s="84">
        <v>21</v>
      </c>
      <c r="U14" s="43">
        <v>29.5</v>
      </c>
      <c r="V14" s="43">
        <v>11</v>
      </c>
      <c r="W14" s="84">
        <v>20.3</v>
      </c>
      <c r="X14" s="43">
        <v>29</v>
      </c>
      <c r="Y14" s="43">
        <v>13.5</v>
      </c>
      <c r="Z14" s="84">
        <v>21.3</v>
      </c>
    </row>
    <row r="15" spans="2:26" ht="25" customHeight="1" x14ac:dyDescent="0.35">
      <c r="B15" s="105" t="s">
        <v>48</v>
      </c>
      <c r="C15" s="102">
        <v>21.2</v>
      </c>
      <c r="D15" s="15">
        <v>9.1</v>
      </c>
      <c r="E15" s="15">
        <f t="shared" si="1"/>
        <v>15.149999999999999</v>
      </c>
      <c r="F15" s="16">
        <v>20.8</v>
      </c>
      <c r="G15" s="16">
        <v>8.1999999999999993</v>
      </c>
      <c r="H15" s="18">
        <v>14.5</v>
      </c>
      <c r="I15" s="18">
        <v>21.6</v>
      </c>
      <c r="J15" s="18">
        <v>11.1</v>
      </c>
      <c r="K15" s="18">
        <f t="shared" si="2"/>
        <v>16.350000000000001</v>
      </c>
      <c r="L15" s="18">
        <v>21.6</v>
      </c>
      <c r="M15" s="16">
        <v>9.1999999999999993</v>
      </c>
      <c r="N15" s="18">
        <f t="shared" si="4"/>
        <v>15.4</v>
      </c>
      <c r="O15" s="18">
        <v>22.6</v>
      </c>
      <c r="P15" s="18">
        <v>9.1</v>
      </c>
      <c r="Q15" s="18">
        <f t="shared" si="3"/>
        <v>15.850000000000001</v>
      </c>
      <c r="R15" s="43">
        <v>25.5</v>
      </c>
      <c r="S15" s="43">
        <v>6.5</v>
      </c>
      <c r="T15" s="84">
        <v>16</v>
      </c>
      <c r="U15" s="43">
        <v>28.5</v>
      </c>
      <c r="V15" s="43">
        <v>8</v>
      </c>
      <c r="W15" s="84">
        <v>18.3</v>
      </c>
      <c r="X15" s="43">
        <v>28</v>
      </c>
      <c r="Y15" s="43">
        <v>7</v>
      </c>
      <c r="Z15" s="84">
        <v>17.5</v>
      </c>
    </row>
    <row r="16" spans="2:26" ht="25" customHeight="1" x14ac:dyDescent="0.35">
      <c r="B16" s="105" t="s">
        <v>49</v>
      </c>
      <c r="C16" s="102">
        <v>19.399999999999999</v>
      </c>
      <c r="D16" s="15">
        <v>8.1999999999999993</v>
      </c>
      <c r="E16" s="15">
        <f t="shared" si="1"/>
        <v>13.799999999999999</v>
      </c>
      <c r="F16" s="16">
        <v>17.100000000000001</v>
      </c>
      <c r="G16" s="16">
        <v>5.6</v>
      </c>
      <c r="H16" s="17">
        <v>11.35</v>
      </c>
      <c r="I16" s="18">
        <v>17.100000000000001</v>
      </c>
      <c r="J16" s="18">
        <v>5</v>
      </c>
      <c r="K16" s="18">
        <f t="shared" si="2"/>
        <v>11.05</v>
      </c>
      <c r="L16" s="18">
        <v>17.3</v>
      </c>
      <c r="M16" s="18">
        <v>6.7</v>
      </c>
      <c r="N16" s="18">
        <f t="shared" si="4"/>
        <v>12</v>
      </c>
      <c r="O16" s="18">
        <v>19.2</v>
      </c>
      <c r="P16" s="18">
        <v>7</v>
      </c>
      <c r="Q16" s="18">
        <f t="shared" si="3"/>
        <v>13.1</v>
      </c>
      <c r="R16" s="43">
        <v>22</v>
      </c>
      <c r="S16" s="43">
        <v>4</v>
      </c>
      <c r="T16" s="84">
        <v>13</v>
      </c>
      <c r="U16" s="43">
        <v>23</v>
      </c>
      <c r="V16" s="43">
        <v>6.5</v>
      </c>
      <c r="W16" s="84">
        <v>14.8</v>
      </c>
      <c r="X16" s="43">
        <v>22.5</v>
      </c>
      <c r="Y16" s="43">
        <v>5.5</v>
      </c>
      <c r="Z16" s="84">
        <v>14</v>
      </c>
    </row>
    <row r="17" spans="2:26" ht="25" customHeight="1" thickBot="1" x14ac:dyDescent="0.4">
      <c r="B17" s="106" t="s">
        <v>37</v>
      </c>
      <c r="C17" s="103">
        <f>AVERAGE(C5:C16)</f>
        <v>22.033333333333331</v>
      </c>
      <c r="D17" s="85">
        <f t="shared" ref="D17:E17" si="5">AVERAGE(D5:D16)</f>
        <v>13.1</v>
      </c>
      <c r="E17" s="85">
        <f t="shared" si="5"/>
        <v>17.566666666666666</v>
      </c>
      <c r="F17" s="86">
        <v>22</v>
      </c>
      <c r="G17" s="86">
        <v>12.5</v>
      </c>
      <c r="H17" s="87">
        <v>17.3</v>
      </c>
      <c r="I17" s="87">
        <f>AVERAGE(I5:I16)</f>
        <v>21.783333333333331</v>
      </c>
      <c r="J17" s="87">
        <f t="shared" ref="J17:K17" si="6">AVERAGE(J5:J16)</f>
        <v>12.508333333333333</v>
      </c>
      <c r="K17" s="87">
        <f t="shared" si="6"/>
        <v>17.145833333333332</v>
      </c>
      <c r="L17" s="88">
        <f>AVERAGE(L5:L16)</f>
        <v>21.45</v>
      </c>
      <c r="M17" s="88">
        <f t="shared" ref="M17:N17" si="7">AVERAGE(M5:M16)</f>
        <v>12.483333333333329</v>
      </c>
      <c r="N17" s="88">
        <f t="shared" si="7"/>
        <v>16.966666666666669</v>
      </c>
      <c r="O17" s="88">
        <f>AVERAGE(O5:O16)</f>
        <v>22.924999999999997</v>
      </c>
      <c r="P17" s="88">
        <f t="shared" ref="P17:Q17" si="8">AVERAGE(P5:P16)</f>
        <v>13.125</v>
      </c>
      <c r="Q17" s="88">
        <f t="shared" si="8"/>
        <v>18.024999999999999</v>
      </c>
      <c r="R17" s="89">
        <v>27.7</v>
      </c>
      <c r="S17" s="89">
        <v>10.3</v>
      </c>
      <c r="T17" s="90">
        <v>19</v>
      </c>
      <c r="U17" s="89">
        <v>34</v>
      </c>
      <c r="V17" s="89">
        <v>2.5</v>
      </c>
      <c r="W17" s="90">
        <v>18.3</v>
      </c>
      <c r="X17" s="89">
        <v>36</v>
      </c>
      <c r="Y17" s="89">
        <v>3</v>
      </c>
      <c r="Z17" s="90">
        <v>19.5</v>
      </c>
    </row>
    <row r="18" spans="2:26" ht="27.5" customHeight="1" x14ac:dyDescent="0.35">
      <c r="B18" s="142" t="s">
        <v>50</v>
      </c>
      <c r="C18" s="142"/>
      <c r="D18" s="142"/>
      <c r="E18" s="142"/>
      <c r="F18" s="142"/>
      <c r="G18" s="142"/>
      <c r="H18" s="142"/>
      <c r="I18" s="142"/>
    </row>
  </sheetData>
  <mergeCells count="13">
    <mergeCell ref="U3:W3"/>
    <mergeCell ref="X3:Z3"/>
    <mergeCell ref="B18:I18"/>
    <mergeCell ref="R3:T3"/>
    <mergeCell ref="S2:T2"/>
    <mergeCell ref="M2:N2"/>
    <mergeCell ref="B3:B4"/>
    <mergeCell ref="F3:H3"/>
    <mergeCell ref="I3:K3"/>
    <mergeCell ref="L3:N3"/>
    <mergeCell ref="P2:Q2"/>
    <mergeCell ref="O3:Q3"/>
    <mergeCell ref="C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7E99-9FB0-43E7-A727-A180871C944B}">
  <dimension ref="A1:L18"/>
  <sheetViews>
    <sheetView workbookViewId="0">
      <pane xSplit="1" topLeftCell="B1" activePane="topRight" state="frozen"/>
      <selection pane="topRight" sqref="A1:K1"/>
    </sheetView>
  </sheetViews>
  <sheetFormatPr defaultRowHeight="14.5" x14ac:dyDescent="0.35"/>
  <cols>
    <col min="1" max="1" width="21.26953125" customWidth="1"/>
    <col min="2" max="2" width="11.36328125" hidden="1" customWidth="1"/>
    <col min="3" max="3" width="11.7265625" hidden="1" customWidth="1"/>
    <col min="4" max="4" width="9.7265625" hidden="1" customWidth="1"/>
    <col min="5" max="5" width="9" hidden="1" customWidth="1"/>
    <col min="6" max="6" width="11" customWidth="1"/>
    <col min="7" max="7" width="9.1796875" customWidth="1"/>
    <col min="8" max="8" width="8.453125" customWidth="1"/>
    <col min="9" max="9" width="11.08984375" bestFit="1" customWidth="1"/>
    <col min="10" max="10" width="11.81640625" customWidth="1"/>
    <col min="11" max="11" width="13.08984375" customWidth="1"/>
    <col min="12" max="12" width="16.81640625" customWidth="1"/>
  </cols>
  <sheetData>
    <row r="1" spans="1:12" ht="21" x14ac:dyDescent="0.35">
      <c r="A1" s="182" t="s">
        <v>88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2" ht="16" thickBot="1" x14ac:dyDescent="0.4">
      <c r="A2" s="9"/>
      <c r="B2" s="9"/>
      <c r="C2" s="9"/>
    </row>
    <row r="3" spans="1:12" ht="29.5" customHeight="1" thickBot="1" x14ac:dyDescent="0.4">
      <c r="A3" s="151" t="s">
        <v>34</v>
      </c>
      <c r="B3" s="63">
        <v>2018</v>
      </c>
      <c r="C3" s="153">
        <v>2019</v>
      </c>
      <c r="D3" s="154"/>
      <c r="E3" s="155"/>
      <c r="F3" s="153">
        <v>2020</v>
      </c>
      <c r="G3" s="154"/>
      <c r="H3" s="155"/>
      <c r="I3" s="63">
        <v>2021</v>
      </c>
      <c r="J3" s="63">
        <v>2022</v>
      </c>
      <c r="K3" s="63">
        <v>2023</v>
      </c>
      <c r="L3" s="63">
        <v>2024</v>
      </c>
    </row>
    <row r="4" spans="1:12" ht="33" customHeight="1" thickBot="1" x14ac:dyDescent="0.4">
      <c r="A4" s="152"/>
      <c r="B4" s="62" t="s">
        <v>53</v>
      </c>
      <c r="C4" s="68" t="s">
        <v>53</v>
      </c>
      <c r="D4" s="69" t="s">
        <v>54</v>
      </c>
      <c r="E4" s="70" t="s">
        <v>55</v>
      </c>
      <c r="F4" s="68" t="s">
        <v>53</v>
      </c>
      <c r="G4" s="71" t="s">
        <v>54</v>
      </c>
      <c r="H4" s="72" t="s">
        <v>55</v>
      </c>
      <c r="I4" s="73" t="s">
        <v>53</v>
      </c>
      <c r="J4" s="77" t="s">
        <v>53</v>
      </c>
      <c r="K4" s="77" t="s">
        <v>53</v>
      </c>
      <c r="L4" s="77" t="s">
        <v>53</v>
      </c>
    </row>
    <row r="5" spans="1:12" ht="22" customHeight="1" x14ac:dyDescent="0.35">
      <c r="A5" s="107" t="s">
        <v>38</v>
      </c>
      <c r="B5" s="64">
        <v>0.2</v>
      </c>
      <c r="C5" s="65">
        <v>0.7</v>
      </c>
      <c r="D5" s="66">
        <v>0</v>
      </c>
      <c r="E5" s="67">
        <v>2.4</v>
      </c>
      <c r="F5" s="65">
        <v>19.5</v>
      </c>
      <c r="G5" s="66">
        <v>34</v>
      </c>
      <c r="H5" s="67">
        <v>21.1</v>
      </c>
      <c r="I5" s="74">
        <v>26.4</v>
      </c>
      <c r="J5" s="78">
        <v>6.4</v>
      </c>
      <c r="K5" s="78">
        <v>0</v>
      </c>
      <c r="L5" s="78">
        <v>0</v>
      </c>
    </row>
    <row r="6" spans="1:12" ht="21.5" customHeight="1" x14ac:dyDescent="0.35">
      <c r="A6" s="105" t="s">
        <v>39</v>
      </c>
      <c r="B6" s="52">
        <v>1.2</v>
      </c>
      <c r="C6" s="44">
        <v>64.400000000000006</v>
      </c>
      <c r="D6" s="19">
        <v>62</v>
      </c>
      <c r="E6" s="45">
        <v>77.599999999999994</v>
      </c>
      <c r="F6" s="44">
        <v>26.8</v>
      </c>
      <c r="G6" s="19">
        <v>34</v>
      </c>
      <c r="H6" s="45">
        <v>28.2</v>
      </c>
      <c r="I6" s="75">
        <v>37</v>
      </c>
      <c r="J6" s="79">
        <v>93.5</v>
      </c>
      <c r="K6" s="79">
        <v>17.399999999999999</v>
      </c>
      <c r="L6" s="79">
        <v>19.399999999999999</v>
      </c>
    </row>
    <row r="7" spans="1:12" ht="20.5" customHeight="1" x14ac:dyDescent="0.35">
      <c r="A7" s="105" t="s">
        <v>40</v>
      </c>
      <c r="B7" s="53">
        <v>37.4</v>
      </c>
      <c r="C7" s="44">
        <v>73.400000000000006</v>
      </c>
      <c r="D7" s="20" t="s">
        <v>61</v>
      </c>
      <c r="E7" s="45">
        <v>74</v>
      </c>
      <c r="F7" s="44">
        <v>27.3</v>
      </c>
      <c r="G7" s="19">
        <v>40</v>
      </c>
      <c r="H7" s="45">
        <v>20.9</v>
      </c>
      <c r="I7" s="75">
        <v>62.6</v>
      </c>
      <c r="J7" s="79">
        <v>51.6</v>
      </c>
      <c r="K7" s="79">
        <v>64.2</v>
      </c>
      <c r="L7" s="79">
        <v>115.4</v>
      </c>
    </row>
    <row r="8" spans="1:12" ht="19.5" customHeight="1" x14ac:dyDescent="0.35">
      <c r="A8" s="105" t="s">
        <v>41</v>
      </c>
      <c r="B8" s="53">
        <v>45.4</v>
      </c>
      <c r="C8" s="44">
        <v>166.9</v>
      </c>
      <c r="D8" s="19">
        <v>447</v>
      </c>
      <c r="E8" s="45">
        <v>115.8</v>
      </c>
      <c r="F8" s="44">
        <v>145.69999999999999</v>
      </c>
      <c r="G8" s="19">
        <v>150</v>
      </c>
      <c r="H8" s="45">
        <v>163.4</v>
      </c>
      <c r="I8" s="75">
        <v>18.2</v>
      </c>
      <c r="J8" s="79">
        <v>352</v>
      </c>
      <c r="K8" s="79">
        <v>112.5</v>
      </c>
      <c r="L8" s="79">
        <v>67.8</v>
      </c>
    </row>
    <row r="9" spans="1:12" ht="21" customHeight="1" x14ac:dyDescent="0.35">
      <c r="A9" s="105" t="s">
        <v>42</v>
      </c>
      <c r="B9" s="53">
        <v>87.8</v>
      </c>
      <c r="C9" s="44">
        <v>305.7</v>
      </c>
      <c r="D9" s="19">
        <v>705</v>
      </c>
      <c r="E9" s="45">
        <v>339.6</v>
      </c>
      <c r="F9" s="46">
        <v>494.9</v>
      </c>
      <c r="G9" s="21">
        <v>429.5</v>
      </c>
      <c r="H9" s="47">
        <v>455.2</v>
      </c>
      <c r="I9" s="75">
        <v>232.4</v>
      </c>
      <c r="J9" s="79">
        <v>82.7</v>
      </c>
      <c r="K9" s="79">
        <v>47.8</v>
      </c>
      <c r="L9" s="79">
        <v>207.4</v>
      </c>
    </row>
    <row r="10" spans="1:12" ht="23" customHeight="1" x14ac:dyDescent="0.35">
      <c r="A10" s="105" t="s">
        <v>43</v>
      </c>
      <c r="B10" s="53">
        <v>307.2</v>
      </c>
      <c r="C10" s="44">
        <v>302.39999999999998</v>
      </c>
      <c r="D10" s="19">
        <v>648</v>
      </c>
      <c r="E10" s="45">
        <v>414.8</v>
      </c>
      <c r="F10" s="46">
        <v>414.6</v>
      </c>
      <c r="G10" s="21">
        <v>413.5</v>
      </c>
      <c r="H10" s="47">
        <v>845.6</v>
      </c>
      <c r="I10" s="75">
        <v>238.7</v>
      </c>
      <c r="J10" s="79">
        <v>791.1</v>
      </c>
      <c r="K10" s="79">
        <v>544.20000000000005</v>
      </c>
      <c r="L10" s="79">
        <v>454.9</v>
      </c>
    </row>
    <row r="11" spans="1:12" ht="21.5" customHeight="1" x14ac:dyDescent="0.35">
      <c r="A11" s="105" t="s">
        <v>44</v>
      </c>
      <c r="B11" s="53">
        <v>284.89999999999998</v>
      </c>
      <c r="C11" s="44">
        <v>774.5</v>
      </c>
      <c r="D11" s="19">
        <v>1518</v>
      </c>
      <c r="E11" s="45">
        <v>919</v>
      </c>
      <c r="F11" s="46">
        <v>714</v>
      </c>
      <c r="G11" s="22">
        <v>1392</v>
      </c>
      <c r="H11" s="47">
        <v>694.7</v>
      </c>
      <c r="I11" s="75">
        <v>146.9</v>
      </c>
      <c r="J11" s="79">
        <v>201.7</v>
      </c>
      <c r="K11" s="79">
        <v>273</v>
      </c>
      <c r="L11" s="79">
        <v>321.60000000000002</v>
      </c>
    </row>
    <row r="12" spans="1:12" ht="21" customHeight="1" x14ac:dyDescent="0.35">
      <c r="A12" s="105" t="s">
        <v>45</v>
      </c>
      <c r="B12" s="53">
        <v>115.7</v>
      </c>
      <c r="C12" s="44">
        <v>159.19999999999999</v>
      </c>
      <c r="D12" s="19">
        <v>83</v>
      </c>
      <c r="E12" s="45">
        <v>0</v>
      </c>
      <c r="F12" s="46">
        <v>172.5</v>
      </c>
      <c r="G12" s="21">
        <v>198</v>
      </c>
      <c r="H12" s="47">
        <v>223.4</v>
      </c>
      <c r="I12" s="75">
        <v>502.7</v>
      </c>
      <c r="J12" s="79">
        <v>122.1</v>
      </c>
      <c r="K12" s="79">
        <v>273</v>
      </c>
      <c r="L12" s="79">
        <v>132.68</v>
      </c>
    </row>
    <row r="13" spans="1:12" ht="23" customHeight="1" x14ac:dyDescent="0.35">
      <c r="A13" s="105" t="s">
        <v>46</v>
      </c>
      <c r="B13" s="53">
        <v>228.5</v>
      </c>
      <c r="C13" s="44">
        <v>109.7</v>
      </c>
      <c r="D13" s="19">
        <v>100</v>
      </c>
      <c r="E13" s="45">
        <v>129.69999999999999</v>
      </c>
      <c r="F13" s="46">
        <v>270</v>
      </c>
      <c r="G13" s="21">
        <v>861.4</v>
      </c>
      <c r="H13" s="47">
        <v>388</v>
      </c>
      <c r="I13" s="75">
        <v>38.6</v>
      </c>
      <c r="J13" s="79">
        <v>127.8</v>
      </c>
      <c r="K13" s="79">
        <v>346.5</v>
      </c>
      <c r="L13" s="79">
        <v>136.80000000000001</v>
      </c>
    </row>
    <row r="14" spans="1:12" ht="25" customHeight="1" x14ac:dyDescent="0.35">
      <c r="A14" s="105" t="s">
        <v>47</v>
      </c>
      <c r="B14" s="53">
        <v>7.6</v>
      </c>
      <c r="C14" s="44">
        <v>20.399999999999999</v>
      </c>
      <c r="D14" s="19">
        <v>8</v>
      </c>
      <c r="E14" s="45">
        <v>20.6</v>
      </c>
      <c r="F14" s="46">
        <v>53.7</v>
      </c>
      <c r="G14" s="21">
        <v>82</v>
      </c>
      <c r="H14" s="47">
        <v>48.4</v>
      </c>
      <c r="I14" s="75">
        <v>186.4</v>
      </c>
      <c r="J14" s="79">
        <v>196.1</v>
      </c>
      <c r="K14" s="79">
        <v>52.9</v>
      </c>
      <c r="L14" s="79">
        <v>104.6</v>
      </c>
    </row>
    <row r="15" spans="1:12" ht="23" customHeight="1" x14ac:dyDescent="0.35">
      <c r="A15" s="105" t="s">
        <v>48</v>
      </c>
      <c r="B15" s="51">
        <v>4.4000000000000004</v>
      </c>
      <c r="C15" s="44">
        <v>0.8</v>
      </c>
      <c r="D15" s="19">
        <v>0</v>
      </c>
      <c r="E15" s="45">
        <v>0</v>
      </c>
      <c r="F15" s="46">
        <v>5.4</v>
      </c>
      <c r="G15" s="21">
        <v>0</v>
      </c>
      <c r="H15" s="47">
        <v>3.3</v>
      </c>
      <c r="I15" s="75">
        <v>0.6</v>
      </c>
      <c r="J15" s="79">
        <v>0</v>
      </c>
      <c r="K15" s="79">
        <v>0</v>
      </c>
      <c r="L15" s="79">
        <v>0</v>
      </c>
    </row>
    <row r="16" spans="1:12" ht="24" customHeight="1" x14ac:dyDescent="0.35">
      <c r="A16" s="105" t="s">
        <v>49</v>
      </c>
      <c r="B16" s="53">
        <v>15.9</v>
      </c>
      <c r="C16" s="44">
        <v>0</v>
      </c>
      <c r="D16" s="19">
        <v>0</v>
      </c>
      <c r="E16" s="45">
        <v>0</v>
      </c>
      <c r="F16" s="46">
        <v>3.2</v>
      </c>
      <c r="G16" s="19">
        <v>0</v>
      </c>
      <c r="H16" s="47">
        <v>4.2</v>
      </c>
      <c r="I16" s="75">
        <v>6.6</v>
      </c>
      <c r="J16" s="79">
        <v>0</v>
      </c>
      <c r="K16" s="79">
        <v>3</v>
      </c>
      <c r="L16" s="79">
        <v>0</v>
      </c>
    </row>
    <row r="17" spans="1:12" ht="27" customHeight="1" thickBot="1" x14ac:dyDescent="0.4">
      <c r="A17" s="108" t="s">
        <v>56</v>
      </c>
      <c r="B17" s="54">
        <f>SUM(B5:B16)</f>
        <v>1136.2</v>
      </c>
      <c r="C17" s="48">
        <f t="shared" ref="C17:H17" si="0">SUM(C5:C16)</f>
        <v>1978.1000000000001</v>
      </c>
      <c r="D17" s="49">
        <f t="shared" si="0"/>
        <v>3571</v>
      </c>
      <c r="E17" s="50">
        <f t="shared" si="0"/>
        <v>2093.5</v>
      </c>
      <c r="F17" s="48">
        <f t="shared" si="0"/>
        <v>2347.6</v>
      </c>
      <c r="G17" s="49">
        <f t="shared" si="0"/>
        <v>3634.4</v>
      </c>
      <c r="H17" s="50">
        <f t="shared" si="0"/>
        <v>2896.4000000000005</v>
      </c>
      <c r="I17" s="76">
        <f>SUM(I5:I16)</f>
        <v>1497.0999999999997</v>
      </c>
      <c r="J17" s="80">
        <v>2031</v>
      </c>
      <c r="K17" s="80">
        <v>1569.6</v>
      </c>
      <c r="L17" s="80">
        <v>1560.3</v>
      </c>
    </row>
    <row r="18" spans="1:12" ht="47.5" customHeight="1" x14ac:dyDescent="0.35">
      <c r="A18" s="156" t="s">
        <v>51</v>
      </c>
      <c r="B18" s="156"/>
      <c r="C18" s="156"/>
      <c r="D18" s="5"/>
      <c r="G18" s="5"/>
      <c r="I18" s="5"/>
      <c r="K18" s="5"/>
    </row>
  </sheetData>
  <mergeCells count="5">
    <mergeCell ref="A3:A4"/>
    <mergeCell ref="C3:E3"/>
    <mergeCell ref="F3:H3"/>
    <mergeCell ref="A18:C18"/>
    <mergeCell ref="A1:K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93DA7-8870-42D8-A4AC-C954AC9EF632}">
  <dimension ref="B1:F19"/>
  <sheetViews>
    <sheetView topLeftCell="B7" workbookViewId="0">
      <selection activeCell="B10" sqref="B10"/>
    </sheetView>
  </sheetViews>
  <sheetFormatPr defaultRowHeight="14.5" x14ac:dyDescent="0.35"/>
  <cols>
    <col min="2" max="2" width="53" customWidth="1"/>
    <col min="3" max="3" width="23.08984375" customWidth="1"/>
    <col min="4" max="4" width="24.81640625" customWidth="1"/>
    <col min="5" max="5" width="18.7265625" customWidth="1"/>
    <col min="6" max="6" width="20.08984375" bestFit="1" customWidth="1"/>
  </cols>
  <sheetData>
    <row r="1" spans="2:6" ht="18.5" x14ac:dyDescent="0.35">
      <c r="B1" s="165" t="s">
        <v>52</v>
      </c>
      <c r="C1" s="165"/>
      <c r="D1" s="165"/>
    </row>
    <row r="2" spans="2:6" ht="16" thickBot="1" x14ac:dyDescent="0.4">
      <c r="B2" s="6"/>
      <c r="C2" s="7"/>
      <c r="D2" s="1"/>
    </row>
    <row r="3" spans="2:6" ht="24" customHeight="1" thickBot="1" x14ac:dyDescent="0.5">
      <c r="B3" s="109" t="s">
        <v>0</v>
      </c>
      <c r="C3" s="127" t="s">
        <v>1</v>
      </c>
      <c r="D3" s="128" t="s">
        <v>2</v>
      </c>
    </row>
    <row r="4" spans="2:6" ht="31" customHeight="1" thickBot="1" x14ac:dyDescent="0.4">
      <c r="B4" s="110" t="s">
        <v>58</v>
      </c>
      <c r="C4" s="130">
        <v>2020</v>
      </c>
      <c r="D4" s="129" t="s">
        <v>81</v>
      </c>
    </row>
    <row r="5" spans="2:6" ht="10" customHeight="1" x14ac:dyDescent="0.35">
      <c r="B5" s="25"/>
      <c r="C5" s="8"/>
      <c r="D5" s="11"/>
    </row>
    <row r="6" spans="2:6" ht="23.5" customHeight="1" x14ac:dyDescent="0.35">
      <c r="B6" s="27" t="s">
        <v>60</v>
      </c>
      <c r="C6" s="8"/>
      <c r="D6" s="11"/>
    </row>
    <row r="7" spans="2:6" ht="29" customHeight="1" x14ac:dyDescent="0.35">
      <c r="B7" s="157" t="s">
        <v>59</v>
      </c>
      <c r="C7" s="157"/>
      <c r="D7" s="11"/>
    </row>
    <row r="8" spans="2:6" ht="15.5" x14ac:dyDescent="0.35">
      <c r="B8" s="10"/>
      <c r="C8" s="8"/>
      <c r="D8" s="11"/>
    </row>
    <row r="9" spans="2:6" ht="27.5" customHeight="1" x14ac:dyDescent="0.35">
      <c r="B9" s="165" t="s">
        <v>85</v>
      </c>
      <c r="C9" s="165"/>
      <c r="D9" s="165"/>
      <c r="E9" s="165"/>
    </row>
    <row r="10" spans="2:6" ht="16" thickBot="1" x14ac:dyDescent="0.4">
      <c r="B10" s="23"/>
      <c r="C10" s="24"/>
      <c r="D10" s="24"/>
    </row>
    <row r="11" spans="2:6" ht="27" customHeight="1" thickBot="1" x14ac:dyDescent="0.5">
      <c r="B11" s="158" t="s">
        <v>10</v>
      </c>
      <c r="C11" s="160">
        <v>2023</v>
      </c>
      <c r="D11" s="161"/>
      <c r="E11" s="160">
        <v>2024</v>
      </c>
      <c r="F11" s="161"/>
    </row>
    <row r="12" spans="2:6" ht="27" customHeight="1" thickBot="1" x14ac:dyDescent="0.5">
      <c r="B12" s="159"/>
      <c r="C12" s="122" t="s">
        <v>11</v>
      </c>
      <c r="D12" s="123" t="s">
        <v>80</v>
      </c>
      <c r="E12" s="122" t="s">
        <v>11</v>
      </c>
      <c r="F12" s="123" t="s">
        <v>80</v>
      </c>
    </row>
    <row r="13" spans="2:6" ht="29.5" customHeight="1" thickBot="1" x14ac:dyDescent="0.4">
      <c r="B13" s="111" t="s">
        <v>13</v>
      </c>
      <c r="C13" s="124">
        <v>2490</v>
      </c>
      <c r="D13" s="125"/>
      <c r="E13" s="124">
        <v>2444</v>
      </c>
      <c r="F13" s="125"/>
    </row>
    <row r="14" spans="2:6" ht="27" customHeight="1" thickBot="1" x14ac:dyDescent="0.4">
      <c r="B14" s="111" t="s">
        <v>14</v>
      </c>
      <c r="C14" s="126">
        <v>4819.0290000000005</v>
      </c>
      <c r="D14" s="162" t="s">
        <v>64</v>
      </c>
      <c r="E14" s="126">
        <v>4751.6390000000001</v>
      </c>
      <c r="F14" s="162" t="s">
        <v>64</v>
      </c>
    </row>
    <row r="15" spans="2:6" ht="30" customHeight="1" thickBot="1" x14ac:dyDescent="0.4">
      <c r="B15" s="111" t="s">
        <v>15</v>
      </c>
      <c r="C15" s="124">
        <v>54</v>
      </c>
      <c r="D15" s="163"/>
      <c r="E15" s="124">
        <v>53</v>
      </c>
      <c r="F15" s="163"/>
    </row>
    <row r="16" spans="2:6" ht="28.5" customHeight="1" thickBot="1" x14ac:dyDescent="0.4">
      <c r="B16" s="111" t="s">
        <v>16</v>
      </c>
      <c r="C16" s="124">
        <v>6</v>
      </c>
      <c r="D16" s="163"/>
      <c r="E16" s="124">
        <v>6</v>
      </c>
      <c r="F16" s="163"/>
    </row>
    <row r="17" spans="2:6" ht="30.5" customHeight="1" thickBot="1" x14ac:dyDescent="0.4">
      <c r="B17" s="111" t="s">
        <v>17</v>
      </c>
      <c r="C17" s="124">
        <v>1</v>
      </c>
      <c r="D17" s="163"/>
      <c r="E17" s="124">
        <v>1</v>
      </c>
      <c r="F17" s="163"/>
    </row>
    <row r="18" spans="2:6" ht="28.5" customHeight="1" thickBot="1" x14ac:dyDescent="0.4">
      <c r="B18" s="112" t="s">
        <v>18</v>
      </c>
      <c r="C18" s="124">
        <v>19</v>
      </c>
      <c r="D18" s="164"/>
      <c r="E18" s="124">
        <v>18</v>
      </c>
      <c r="F18" s="164"/>
    </row>
    <row r="19" spans="2:6" ht="39.5" customHeight="1" x14ac:dyDescent="0.35">
      <c r="B19" s="29" t="s">
        <v>3</v>
      </c>
      <c r="C19" s="28"/>
      <c r="D19" s="28"/>
    </row>
  </sheetData>
  <mergeCells count="8">
    <mergeCell ref="B7:C7"/>
    <mergeCell ref="B11:B12"/>
    <mergeCell ref="C11:D11"/>
    <mergeCell ref="D14:D18"/>
    <mergeCell ref="B1:D1"/>
    <mergeCell ref="B9:E9"/>
    <mergeCell ref="E11:F11"/>
    <mergeCell ref="F14:F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F708-E40C-48B5-8D36-60BBC4150AE5}">
  <dimension ref="A1:J31"/>
  <sheetViews>
    <sheetView tabSelected="1" zoomScaleNormal="100" workbookViewId="0">
      <selection activeCell="A24" sqref="A24"/>
    </sheetView>
  </sheetViews>
  <sheetFormatPr defaultRowHeight="14.5" x14ac:dyDescent="0.35"/>
  <cols>
    <col min="2" max="2" width="16.08984375" customWidth="1"/>
    <col min="3" max="3" width="9.6328125" customWidth="1"/>
    <col min="4" max="4" width="19.08984375" customWidth="1"/>
    <col min="5" max="5" width="13.90625" customWidth="1"/>
    <col min="6" max="6" width="13.54296875" customWidth="1"/>
    <col min="7" max="7" width="35.6328125" customWidth="1"/>
  </cols>
  <sheetData>
    <row r="1" spans="1:10" ht="31" customHeight="1" thickBot="1" x14ac:dyDescent="0.4">
      <c r="A1" s="165" t="s">
        <v>84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s="57" customFormat="1" ht="61.5" hidden="1" customHeight="1" x14ac:dyDescent="0.35">
      <c r="A2" s="113" t="s">
        <v>4</v>
      </c>
      <c r="B2" s="114" t="s">
        <v>73</v>
      </c>
      <c r="C2" s="114" t="s">
        <v>6</v>
      </c>
      <c r="D2" s="114" t="s">
        <v>7</v>
      </c>
      <c r="E2" s="114" t="s">
        <v>8</v>
      </c>
      <c r="F2" s="114" t="s">
        <v>74</v>
      </c>
      <c r="G2" s="115" t="s">
        <v>12</v>
      </c>
    </row>
    <row r="3" spans="1:10" ht="43.5" hidden="1" customHeight="1" x14ac:dyDescent="0.35">
      <c r="A3" s="169">
        <v>2022</v>
      </c>
      <c r="B3" s="61">
        <v>400</v>
      </c>
      <c r="C3" s="61">
        <v>9000</v>
      </c>
      <c r="D3" s="61">
        <v>12849.31</v>
      </c>
      <c r="E3" s="61">
        <v>6.2599999999999999E-3</v>
      </c>
      <c r="F3" s="60">
        <v>15280</v>
      </c>
      <c r="G3" s="116" t="s">
        <v>75</v>
      </c>
    </row>
    <row r="4" spans="1:10" ht="43.5" hidden="1" customHeight="1" x14ac:dyDescent="0.35">
      <c r="A4" s="170"/>
      <c r="B4" s="61">
        <v>342</v>
      </c>
      <c r="C4" s="61">
        <v>7695</v>
      </c>
      <c r="D4" s="61">
        <v>4037</v>
      </c>
      <c r="E4" s="61">
        <v>1.8E-3</v>
      </c>
      <c r="F4" s="60">
        <v>9495</v>
      </c>
      <c r="G4" s="116" t="s">
        <v>76</v>
      </c>
    </row>
    <row r="5" spans="1:10" ht="43.5" hidden="1" customHeight="1" x14ac:dyDescent="0.35">
      <c r="A5" s="170"/>
      <c r="B5" s="61">
        <v>64</v>
      </c>
      <c r="C5" s="61">
        <v>1440</v>
      </c>
      <c r="D5" s="61">
        <v>8944.3166999999994</v>
      </c>
      <c r="E5" s="61">
        <v>3.4120000000000001E-3</v>
      </c>
      <c r="F5" s="60">
        <v>4852</v>
      </c>
      <c r="G5" s="116" t="s">
        <v>77</v>
      </c>
    </row>
    <row r="6" spans="1:10" ht="43.5" hidden="1" customHeight="1" x14ac:dyDescent="0.35">
      <c r="A6" s="171"/>
      <c r="B6" s="61">
        <v>1645.35</v>
      </c>
      <c r="C6" s="61">
        <v>37020.370000000003</v>
      </c>
      <c r="D6" s="61">
        <v>11005.6</v>
      </c>
      <c r="E6" s="61">
        <v>5.7499999999999999E-3</v>
      </c>
      <c r="F6" s="60">
        <v>42770.37</v>
      </c>
      <c r="G6" s="116" t="s">
        <v>78</v>
      </c>
    </row>
    <row r="7" spans="1:10" ht="43.5" hidden="1" customHeight="1" thickBot="1" x14ac:dyDescent="0.4">
      <c r="A7" s="117" t="s">
        <v>69</v>
      </c>
      <c r="B7" s="118">
        <v>2451.35</v>
      </c>
      <c r="C7" s="118">
        <v>46155.37</v>
      </c>
      <c r="D7" s="118">
        <v>23986.916700000002</v>
      </c>
      <c r="E7" s="118">
        <v>1.0962E-2</v>
      </c>
      <c r="F7" s="119">
        <v>57117.37</v>
      </c>
      <c r="G7" s="120"/>
    </row>
    <row r="8" spans="1:10" ht="46" thickBot="1" x14ac:dyDescent="0.4">
      <c r="A8" s="131" t="s">
        <v>4</v>
      </c>
      <c r="B8" s="132" t="s">
        <v>82</v>
      </c>
      <c r="C8" s="132" t="s">
        <v>6</v>
      </c>
      <c r="D8" s="132" t="s">
        <v>7</v>
      </c>
      <c r="E8" s="132" t="s">
        <v>83</v>
      </c>
      <c r="F8" s="132" t="s">
        <v>74</v>
      </c>
      <c r="G8" s="132" t="s">
        <v>80</v>
      </c>
    </row>
    <row r="9" spans="1:10" ht="16" thickBot="1" x14ac:dyDescent="0.4">
      <c r="A9" s="172">
        <v>2023</v>
      </c>
      <c r="B9" s="133">
        <v>66.89</v>
      </c>
      <c r="C9" s="133">
        <v>1670</v>
      </c>
      <c r="D9" s="133">
        <v>16024.68</v>
      </c>
      <c r="E9" s="133">
        <v>3.6099999999999999E-3</v>
      </c>
      <c r="F9" s="133">
        <v>5280</v>
      </c>
      <c r="G9" s="133" t="s">
        <v>75</v>
      </c>
    </row>
    <row r="10" spans="1:10" ht="16" thickBot="1" x14ac:dyDescent="0.4">
      <c r="A10" s="173"/>
      <c r="B10" s="133">
        <v>54.89</v>
      </c>
      <c r="C10" s="133">
        <v>1500</v>
      </c>
      <c r="D10" s="133">
        <v>10058.700000000001</v>
      </c>
      <c r="E10" s="133">
        <v>2.0899999999999998E-3</v>
      </c>
      <c r="F10" s="133">
        <v>3590</v>
      </c>
      <c r="G10" s="133" t="s">
        <v>66</v>
      </c>
    </row>
    <row r="11" spans="1:10" ht="16" thickBot="1" x14ac:dyDescent="0.4">
      <c r="A11" s="173"/>
      <c r="B11" s="133">
        <v>4</v>
      </c>
      <c r="C11" s="133">
        <v>90</v>
      </c>
      <c r="D11" s="133">
        <v>165.44</v>
      </c>
      <c r="E11" s="133">
        <v>2.4000000000000001E-4</v>
      </c>
      <c r="F11" s="133">
        <v>330</v>
      </c>
      <c r="G11" s="133" t="s">
        <v>67</v>
      </c>
    </row>
    <row r="12" spans="1:10" ht="16" thickBot="1" x14ac:dyDescent="0.4">
      <c r="A12" s="174"/>
      <c r="B12" s="133">
        <v>8</v>
      </c>
      <c r="C12" s="133">
        <v>80</v>
      </c>
      <c r="D12" s="133">
        <v>5800.54</v>
      </c>
      <c r="E12" s="133">
        <v>1.2800000000000001E-3</v>
      </c>
      <c r="F12" s="133">
        <v>1360</v>
      </c>
      <c r="G12" s="133" t="s">
        <v>68</v>
      </c>
    </row>
    <row r="13" spans="1:10" ht="31" thickBot="1" x14ac:dyDescent="0.4">
      <c r="A13" s="134" t="s">
        <v>69</v>
      </c>
      <c r="B13" s="135">
        <v>66.89</v>
      </c>
      <c r="C13" s="135">
        <v>1670</v>
      </c>
      <c r="D13" s="135">
        <v>16024.68</v>
      </c>
      <c r="E13" s="135">
        <v>3.6099999999999999E-3</v>
      </c>
      <c r="F13" s="135">
        <v>5280</v>
      </c>
      <c r="G13" s="125"/>
    </row>
    <row r="14" spans="1:10" ht="15" thickBot="1" x14ac:dyDescent="0.4">
      <c r="A14" s="136"/>
      <c r="B14" s="136"/>
      <c r="C14" s="136"/>
      <c r="D14" s="136"/>
      <c r="E14" s="136"/>
      <c r="F14" s="136"/>
      <c r="G14" s="136"/>
    </row>
    <row r="15" spans="1:10" ht="15" thickBot="1" x14ac:dyDescent="0.4">
      <c r="A15" s="137"/>
      <c r="B15" s="137"/>
      <c r="C15" s="137"/>
      <c r="D15" s="137"/>
      <c r="E15" s="137"/>
      <c r="F15" s="137"/>
      <c r="G15" s="137"/>
    </row>
    <row r="16" spans="1:10" ht="46" thickBot="1" x14ac:dyDescent="0.4">
      <c r="A16" s="134" t="s">
        <v>4</v>
      </c>
      <c r="B16" s="135" t="s">
        <v>82</v>
      </c>
      <c r="C16" s="135" t="s">
        <v>6</v>
      </c>
      <c r="D16" s="135" t="s">
        <v>7</v>
      </c>
      <c r="E16" s="135" t="s">
        <v>83</v>
      </c>
      <c r="F16" s="135" t="s">
        <v>74</v>
      </c>
      <c r="G16" s="135" t="s">
        <v>80</v>
      </c>
    </row>
    <row r="17" spans="1:7" ht="16" thickBot="1" x14ac:dyDescent="0.4">
      <c r="A17" s="172">
        <v>2024</v>
      </c>
      <c r="B17" s="133">
        <v>196.42</v>
      </c>
      <c r="C17" s="133">
        <v>8720</v>
      </c>
      <c r="D17" s="133">
        <v>34060.29</v>
      </c>
      <c r="E17" s="133">
        <v>9870</v>
      </c>
      <c r="F17" s="133">
        <v>9.8700000000000003E-3</v>
      </c>
      <c r="G17" s="133" t="s">
        <v>75</v>
      </c>
    </row>
    <row r="18" spans="1:7" ht="16" thickBot="1" x14ac:dyDescent="0.4">
      <c r="A18" s="173"/>
      <c r="B18" s="133">
        <v>165.71</v>
      </c>
      <c r="C18" s="133">
        <v>5880</v>
      </c>
      <c r="D18" s="133">
        <v>16768.62</v>
      </c>
      <c r="E18" s="133">
        <v>5560</v>
      </c>
      <c r="F18" s="133">
        <v>5.5599999999999998E-3</v>
      </c>
      <c r="G18" s="133" t="s">
        <v>66</v>
      </c>
    </row>
    <row r="19" spans="1:7" ht="16" thickBot="1" x14ac:dyDescent="0.4">
      <c r="A19" s="173"/>
      <c r="B19" s="133">
        <v>0</v>
      </c>
      <c r="C19" s="133">
        <v>0</v>
      </c>
      <c r="D19" s="133">
        <v>4680.04</v>
      </c>
      <c r="E19" s="133">
        <v>2200</v>
      </c>
      <c r="F19" s="133">
        <v>2.2000000000000001E-3</v>
      </c>
      <c r="G19" s="133" t="s">
        <v>67</v>
      </c>
    </row>
    <row r="20" spans="1:7" ht="16" thickBot="1" x14ac:dyDescent="0.4">
      <c r="A20" s="174"/>
      <c r="B20" s="133">
        <v>30.71</v>
      </c>
      <c r="C20" s="133">
        <v>2840</v>
      </c>
      <c r="D20" s="133">
        <v>12611.63</v>
      </c>
      <c r="E20" s="133">
        <v>2110</v>
      </c>
      <c r="F20" s="133">
        <v>2.1099999999999999E-3</v>
      </c>
      <c r="G20" s="133" t="s">
        <v>68</v>
      </c>
    </row>
    <row r="21" spans="1:7" ht="31" thickBot="1" x14ac:dyDescent="0.4">
      <c r="A21" s="134" t="s">
        <v>69</v>
      </c>
      <c r="B21" s="135">
        <v>196.42</v>
      </c>
      <c r="C21" s="135">
        <v>8720</v>
      </c>
      <c r="D21" s="135">
        <v>34060.29</v>
      </c>
      <c r="E21" s="135">
        <v>9870</v>
      </c>
      <c r="F21" s="135">
        <v>9.8700000000000003E-3</v>
      </c>
      <c r="G21" s="125"/>
    </row>
    <row r="22" spans="1:7" ht="15" thickBot="1" x14ac:dyDescent="0.4">
      <c r="A22" s="138"/>
      <c r="B22" s="138"/>
      <c r="C22" s="138"/>
      <c r="D22" s="138"/>
      <c r="E22" s="138"/>
      <c r="F22" s="138"/>
      <c r="G22" s="138"/>
    </row>
    <row r="23" spans="1:7" ht="39" customHeight="1" thickBot="1" x14ac:dyDescent="0.4">
      <c r="A23" s="166" t="s">
        <v>86</v>
      </c>
      <c r="B23" s="167"/>
      <c r="C23" s="168"/>
      <c r="D23" s="138"/>
      <c r="E23" s="138"/>
      <c r="F23" s="138"/>
      <c r="G23" s="138"/>
    </row>
    <row r="24" spans="1:7" ht="15" thickBot="1" x14ac:dyDescent="0.4">
      <c r="A24" s="138"/>
      <c r="B24" s="138"/>
      <c r="C24" s="138"/>
      <c r="D24" s="138"/>
      <c r="E24" s="138"/>
      <c r="F24" s="138"/>
      <c r="G24" s="138"/>
    </row>
    <row r="25" spans="1:7" ht="15" thickBot="1" x14ac:dyDescent="0.4">
      <c r="A25" s="138"/>
      <c r="B25" s="138"/>
      <c r="C25" s="138"/>
      <c r="D25" s="138"/>
      <c r="E25" s="138"/>
      <c r="F25" s="138"/>
      <c r="G25" s="138"/>
    </row>
    <row r="26" spans="1:7" ht="15" thickBot="1" x14ac:dyDescent="0.4">
      <c r="A26" s="138"/>
      <c r="B26" s="138"/>
      <c r="C26" s="138"/>
      <c r="D26" s="138"/>
      <c r="E26" s="138"/>
      <c r="F26" s="138"/>
      <c r="G26" s="138"/>
    </row>
    <row r="27" spans="1:7" ht="15" thickBot="1" x14ac:dyDescent="0.4">
      <c r="A27" s="138"/>
      <c r="B27" s="138"/>
      <c r="C27" s="138"/>
      <c r="D27" s="138"/>
      <c r="E27" s="138"/>
      <c r="F27" s="138"/>
      <c r="G27" s="138"/>
    </row>
    <row r="28" spans="1:7" ht="15" thickBot="1" x14ac:dyDescent="0.4">
      <c r="A28" s="138"/>
      <c r="B28" s="138"/>
      <c r="C28" s="138"/>
      <c r="D28" s="138"/>
      <c r="E28" s="138"/>
      <c r="F28" s="138"/>
      <c r="G28" s="138"/>
    </row>
    <row r="29" spans="1:7" ht="15" thickBot="1" x14ac:dyDescent="0.4">
      <c r="A29" s="138"/>
      <c r="B29" s="138"/>
      <c r="C29" s="138"/>
      <c r="D29" s="138"/>
      <c r="E29" s="138"/>
      <c r="F29" s="138"/>
      <c r="G29" s="138"/>
    </row>
    <row r="30" spans="1:7" ht="15" thickBot="1" x14ac:dyDescent="0.4">
      <c r="A30" s="138"/>
      <c r="B30" s="138"/>
      <c r="C30" s="138"/>
      <c r="D30" s="138"/>
      <c r="E30" s="138"/>
      <c r="F30" s="138"/>
      <c r="G30" s="138"/>
    </row>
    <row r="31" spans="1:7" ht="15" thickBot="1" x14ac:dyDescent="0.4">
      <c r="A31" s="138"/>
      <c r="B31" s="138"/>
      <c r="C31" s="138"/>
      <c r="D31" s="138"/>
      <c r="E31" s="138"/>
      <c r="F31" s="138"/>
      <c r="G31" s="138"/>
    </row>
  </sheetData>
  <mergeCells count="5">
    <mergeCell ref="A23:C23"/>
    <mergeCell ref="A1:J1"/>
    <mergeCell ref="A3:A6"/>
    <mergeCell ref="A9:A12"/>
    <mergeCell ref="A17:A2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D9208-2A8F-4938-8C1D-A5F0C3EEE3E9}">
  <dimension ref="B1:I23"/>
  <sheetViews>
    <sheetView topLeftCell="B13" workbookViewId="0">
      <selection activeCell="O12" sqref="O12"/>
    </sheetView>
  </sheetViews>
  <sheetFormatPr defaultRowHeight="14.5" x14ac:dyDescent="0.35"/>
  <cols>
    <col min="2" max="2" width="45.36328125" customWidth="1"/>
    <col min="3" max="4" width="0" hidden="1" customWidth="1"/>
  </cols>
  <sheetData>
    <row r="1" spans="2:9" ht="29" customHeight="1" x14ac:dyDescent="0.35">
      <c r="B1" s="121" t="s">
        <v>79</v>
      </c>
      <c r="C1" s="121"/>
      <c r="D1" s="121"/>
      <c r="E1" s="121"/>
      <c r="F1" s="121"/>
      <c r="G1" s="121"/>
      <c r="H1" s="2"/>
    </row>
    <row r="2" spans="2:9" ht="15.5" x14ac:dyDescent="0.35">
      <c r="B2" s="13"/>
      <c r="C2" s="13"/>
      <c r="D2" s="13"/>
      <c r="E2" s="13"/>
      <c r="F2" s="13"/>
      <c r="G2" s="13"/>
      <c r="H2" s="2"/>
    </row>
    <row r="3" spans="2:9" ht="30.5" customHeight="1" x14ac:dyDescent="0.35">
      <c r="B3" s="30" t="s">
        <v>10</v>
      </c>
      <c r="C3" s="33">
        <v>2013</v>
      </c>
      <c r="D3" s="33">
        <v>2014</v>
      </c>
      <c r="E3" s="33">
        <v>2015</v>
      </c>
      <c r="F3" s="33">
        <v>2016</v>
      </c>
      <c r="G3" s="26">
        <v>2017</v>
      </c>
      <c r="H3" s="33">
        <v>2021</v>
      </c>
      <c r="I3" s="56">
        <v>2022</v>
      </c>
    </row>
    <row r="4" spans="2:9" ht="17.5" x14ac:dyDescent="0.35">
      <c r="B4" s="38" t="s">
        <v>19</v>
      </c>
      <c r="C4" s="178"/>
      <c r="D4" s="179"/>
      <c r="E4" s="179"/>
      <c r="F4" s="179"/>
      <c r="G4" s="179"/>
      <c r="H4" s="179"/>
      <c r="I4" s="180"/>
    </row>
    <row r="5" spans="2:9" ht="15.5" x14ac:dyDescent="0.35">
      <c r="B5" s="39" t="s">
        <v>20</v>
      </c>
      <c r="C5" s="36">
        <v>0</v>
      </c>
      <c r="D5" s="36">
        <v>0</v>
      </c>
      <c r="E5" s="36">
        <v>0</v>
      </c>
      <c r="F5" s="36">
        <v>0</v>
      </c>
      <c r="G5" s="35">
        <v>0</v>
      </c>
      <c r="H5" s="35">
        <v>0</v>
      </c>
      <c r="I5" s="81">
        <v>0</v>
      </c>
    </row>
    <row r="6" spans="2:9" ht="15.5" x14ac:dyDescent="0.35">
      <c r="B6" s="39" t="s">
        <v>21</v>
      </c>
      <c r="C6" s="36">
        <v>0</v>
      </c>
      <c r="D6" s="36">
        <v>0</v>
      </c>
      <c r="E6" s="36">
        <v>0</v>
      </c>
      <c r="F6" s="36">
        <v>0</v>
      </c>
      <c r="G6" s="35">
        <v>0</v>
      </c>
      <c r="H6" s="35">
        <v>2</v>
      </c>
      <c r="I6" s="82">
        <v>2</v>
      </c>
    </row>
    <row r="7" spans="2:9" ht="15.5" x14ac:dyDescent="0.35">
      <c r="B7" s="39" t="s">
        <v>22</v>
      </c>
      <c r="C7" s="36">
        <v>0</v>
      </c>
      <c r="D7" s="36">
        <v>0</v>
      </c>
      <c r="E7" s="36">
        <v>0</v>
      </c>
      <c r="F7" s="36">
        <v>0</v>
      </c>
      <c r="G7" s="35">
        <v>0</v>
      </c>
      <c r="H7" s="35">
        <v>1</v>
      </c>
      <c r="I7" s="82">
        <v>0</v>
      </c>
    </row>
    <row r="8" spans="2:9" ht="17.5" x14ac:dyDescent="0.35">
      <c r="B8" s="38" t="s">
        <v>23</v>
      </c>
      <c r="C8" s="176"/>
      <c r="D8" s="177"/>
      <c r="E8" s="177"/>
      <c r="F8" s="177"/>
      <c r="G8" s="177"/>
      <c r="H8" s="177"/>
      <c r="I8" s="177"/>
    </row>
    <row r="9" spans="2:9" ht="15.5" x14ac:dyDescent="0.35">
      <c r="B9" s="39" t="s">
        <v>20</v>
      </c>
      <c r="C9" s="34">
        <v>0</v>
      </c>
      <c r="D9" s="34">
        <v>0</v>
      </c>
      <c r="E9" s="34">
        <v>0</v>
      </c>
      <c r="F9" s="34">
        <v>0</v>
      </c>
      <c r="G9" s="35">
        <v>0</v>
      </c>
      <c r="H9" s="35">
        <v>0</v>
      </c>
      <c r="I9" s="82">
        <v>0</v>
      </c>
    </row>
    <row r="10" spans="2:9" ht="15.5" x14ac:dyDescent="0.35">
      <c r="B10" s="39" t="s">
        <v>21</v>
      </c>
      <c r="C10" s="34">
        <v>0</v>
      </c>
      <c r="D10" s="34">
        <v>0</v>
      </c>
      <c r="E10" s="34">
        <v>0</v>
      </c>
      <c r="F10" s="34">
        <v>0</v>
      </c>
      <c r="G10" s="35">
        <v>0</v>
      </c>
      <c r="H10" s="35">
        <v>0</v>
      </c>
      <c r="I10" s="82">
        <v>1</v>
      </c>
    </row>
    <row r="11" spans="2:9" ht="15.5" x14ac:dyDescent="0.35">
      <c r="B11" s="39" t="s">
        <v>22</v>
      </c>
      <c r="C11" s="36">
        <v>0</v>
      </c>
      <c r="D11" s="36">
        <v>0</v>
      </c>
      <c r="E11" s="36">
        <v>0</v>
      </c>
      <c r="F11" s="36">
        <v>0</v>
      </c>
      <c r="G11" s="35">
        <v>0</v>
      </c>
      <c r="H11" s="35">
        <v>0</v>
      </c>
      <c r="I11" s="82">
        <v>0</v>
      </c>
    </row>
    <row r="12" spans="2:9" s="12" customFormat="1" ht="15.5" x14ac:dyDescent="0.35">
      <c r="B12" s="40" t="s">
        <v>24</v>
      </c>
      <c r="C12" s="36" t="s">
        <v>25</v>
      </c>
      <c r="D12" s="36" t="s">
        <v>25</v>
      </c>
      <c r="E12" s="36" t="s">
        <v>25</v>
      </c>
      <c r="F12" s="36" t="s">
        <v>25</v>
      </c>
      <c r="G12" s="37">
        <v>0</v>
      </c>
      <c r="H12" s="37" t="s">
        <v>25</v>
      </c>
      <c r="I12" s="83">
        <v>0</v>
      </c>
    </row>
    <row r="13" spans="2:9" s="12" customFormat="1" ht="15.5" x14ac:dyDescent="0.35">
      <c r="B13" s="40" t="s">
        <v>26</v>
      </c>
      <c r="C13" s="36" t="s">
        <v>25</v>
      </c>
      <c r="D13" s="36">
        <v>227.2</v>
      </c>
      <c r="E13" s="36" t="s">
        <v>25</v>
      </c>
      <c r="F13" s="36">
        <v>266</v>
      </c>
      <c r="G13" s="37">
        <f>3+170+1+0.4+4+17.5</f>
        <v>195.9</v>
      </c>
      <c r="H13" s="37" t="s">
        <v>62</v>
      </c>
      <c r="I13" s="83" t="s">
        <v>25</v>
      </c>
    </row>
    <row r="14" spans="2:9" ht="15.5" x14ac:dyDescent="0.35">
      <c r="B14" s="40" t="s">
        <v>27</v>
      </c>
      <c r="C14" s="34" t="s">
        <v>25</v>
      </c>
      <c r="D14" s="34" t="s">
        <v>28</v>
      </c>
      <c r="E14" s="34" t="s">
        <v>25</v>
      </c>
      <c r="F14" s="34">
        <v>17.04</v>
      </c>
      <c r="G14" s="35">
        <v>0</v>
      </c>
      <c r="H14" s="35">
        <v>11.97</v>
      </c>
      <c r="I14" s="82" t="s">
        <v>25</v>
      </c>
    </row>
    <row r="15" spans="2:9" ht="15.5" x14ac:dyDescent="0.35">
      <c r="B15" s="41" t="s">
        <v>29</v>
      </c>
      <c r="C15" s="34">
        <v>0</v>
      </c>
      <c r="D15" s="34">
        <v>0</v>
      </c>
      <c r="E15" s="34">
        <v>0</v>
      </c>
      <c r="F15" s="34">
        <v>0</v>
      </c>
      <c r="G15" s="35">
        <v>2</v>
      </c>
      <c r="H15" s="35">
        <v>1</v>
      </c>
      <c r="I15" s="82">
        <v>0</v>
      </c>
    </row>
    <row r="16" spans="2:9" ht="15.5" x14ac:dyDescent="0.35">
      <c r="B16" s="41" t="s">
        <v>30</v>
      </c>
      <c r="C16" s="34">
        <v>0</v>
      </c>
      <c r="D16" s="34">
        <v>0</v>
      </c>
      <c r="E16" s="34">
        <v>0</v>
      </c>
      <c r="F16" s="34">
        <f>169+43.5</f>
        <v>212.5</v>
      </c>
      <c r="G16" s="35">
        <v>500</v>
      </c>
      <c r="H16" s="35">
        <v>1535</v>
      </c>
      <c r="I16" s="82" t="s">
        <v>25</v>
      </c>
    </row>
    <row r="17" spans="2:9" ht="17.5" x14ac:dyDescent="0.35">
      <c r="B17" s="40" t="s">
        <v>31</v>
      </c>
      <c r="C17" s="34">
        <v>0</v>
      </c>
      <c r="D17" s="34">
        <v>0</v>
      </c>
      <c r="E17" s="34">
        <v>0</v>
      </c>
      <c r="F17" s="34">
        <v>0</v>
      </c>
      <c r="G17" s="35">
        <v>0</v>
      </c>
      <c r="H17" s="35">
        <v>1</v>
      </c>
      <c r="I17" s="82">
        <v>0</v>
      </c>
    </row>
    <row r="18" spans="2:9" ht="15.5" x14ac:dyDescent="0.35">
      <c r="B18" s="42" t="s">
        <v>32</v>
      </c>
      <c r="C18" s="34">
        <v>0</v>
      </c>
      <c r="D18" s="34">
        <v>0</v>
      </c>
      <c r="E18" s="34">
        <v>0</v>
      </c>
      <c r="F18" s="34">
        <v>0</v>
      </c>
      <c r="G18" s="35">
        <v>0</v>
      </c>
      <c r="H18" s="35">
        <v>257</v>
      </c>
      <c r="I18" s="82">
        <v>0</v>
      </c>
    </row>
    <row r="19" spans="2:9" s="12" customFormat="1" ht="17.5" x14ac:dyDescent="0.35">
      <c r="B19" s="42" t="s">
        <v>63</v>
      </c>
      <c r="C19" s="36">
        <v>2694.46</v>
      </c>
      <c r="D19" s="36">
        <v>0</v>
      </c>
      <c r="E19" s="36">
        <v>0</v>
      </c>
      <c r="F19" s="36">
        <v>0</v>
      </c>
      <c r="G19" s="37">
        <v>0</v>
      </c>
      <c r="H19" s="37" t="s">
        <v>61</v>
      </c>
      <c r="I19" s="83">
        <v>0</v>
      </c>
    </row>
    <row r="20" spans="2:9" ht="17.5" x14ac:dyDescent="0.35">
      <c r="B20" s="40" t="s">
        <v>33</v>
      </c>
      <c r="C20" s="34">
        <v>2</v>
      </c>
      <c r="D20" s="34">
        <v>0</v>
      </c>
      <c r="E20" s="34">
        <v>0</v>
      </c>
      <c r="F20" s="34">
        <v>0</v>
      </c>
      <c r="G20" s="35">
        <v>0</v>
      </c>
      <c r="H20" s="35">
        <v>2</v>
      </c>
      <c r="I20" s="82">
        <v>0</v>
      </c>
    </row>
    <row r="21" spans="2:9" ht="9" customHeight="1" x14ac:dyDescent="0.35">
      <c r="B21" s="31"/>
      <c r="C21" s="32"/>
      <c r="D21" s="32"/>
      <c r="E21" s="32"/>
      <c r="F21" s="32"/>
      <c r="G21" s="2"/>
      <c r="H21" s="2"/>
    </row>
    <row r="22" spans="2:9" ht="25.5" customHeight="1" x14ac:dyDescent="0.35">
      <c r="B22" s="1" t="s">
        <v>57</v>
      </c>
      <c r="C22" s="1"/>
      <c r="D22" s="1"/>
      <c r="E22" s="1"/>
      <c r="F22" s="2"/>
      <c r="G22" s="2"/>
      <c r="H22" s="2"/>
    </row>
    <row r="23" spans="2:9" ht="29.5" customHeight="1" x14ac:dyDescent="0.35">
      <c r="B23" s="175" t="s">
        <v>70</v>
      </c>
      <c r="C23" s="175"/>
      <c r="D23" s="175"/>
      <c r="E23" s="175"/>
      <c r="F23" s="175"/>
      <c r="G23" s="175"/>
      <c r="H23" s="175"/>
    </row>
  </sheetData>
  <mergeCells count="3">
    <mergeCell ref="B23:H23"/>
    <mergeCell ref="C8:I8"/>
    <mergeCell ref="C4:I4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F9591-1C04-440C-8EF6-46D85E9F9401}">
  <dimension ref="B1:K7"/>
  <sheetViews>
    <sheetView workbookViewId="0">
      <selection activeCell="C11" sqref="C11"/>
    </sheetView>
  </sheetViews>
  <sheetFormatPr defaultRowHeight="14.5" x14ac:dyDescent="0.35"/>
  <cols>
    <col min="2" max="2" width="6.90625" bestFit="1" customWidth="1"/>
    <col min="8" max="8" width="30.453125" bestFit="1" customWidth="1"/>
    <col min="11" max="11" width="28.26953125" customWidth="1"/>
  </cols>
  <sheetData>
    <row r="1" spans="2:11" ht="18.5" x14ac:dyDescent="0.35">
      <c r="B1" s="165" t="s">
        <v>72</v>
      </c>
      <c r="C1" s="165"/>
      <c r="D1" s="165"/>
      <c r="E1" s="165"/>
      <c r="F1" s="165"/>
      <c r="G1" s="165"/>
      <c r="H1" s="165"/>
      <c r="I1" s="165"/>
      <c r="J1" s="165"/>
      <c r="K1" s="165"/>
    </row>
    <row r="2" spans="2:11" ht="90" x14ac:dyDescent="0.35">
      <c r="B2" s="58" t="s">
        <v>4</v>
      </c>
      <c r="C2" s="59" t="s">
        <v>5</v>
      </c>
      <c r="D2" s="59" t="s">
        <v>6</v>
      </c>
      <c r="E2" s="59" t="s">
        <v>7</v>
      </c>
      <c r="F2" s="59" t="s">
        <v>8</v>
      </c>
      <c r="G2" s="59" t="s">
        <v>9</v>
      </c>
      <c r="H2" s="58" t="s">
        <v>12</v>
      </c>
      <c r="I2" s="55"/>
    </row>
    <row r="3" spans="2:11" ht="15.5" x14ac:dyDescent="0.35">
      <c r="B3" s="181">
        <v>2021</v>
      </c>
      <c r="C3" s="60">
        <v>1144</v>
      </c>
      <c r="D3" s="60">
        <v>27170</v>
      </c>
      <c r="E3" s="60">
        <v>17353.63</v>
      </c>
      <c r="F3" s="60">
        <v>1.512E-2</v>
      </c>
      <c r="G3" s="60">
        <v>15790</v>
      </c>
      <c r="H3" s="60" t="s">
        <v>65</v>
      </c>
      <c r="I3" s="55"/>
    </row>
    <row r="4" spans="2:11" ht="15.5" x14ac:dyDescent="0.35">
      <c r="B4" s="181"/>
      <c r="C4" s="60">
        <v>1795</v>
      </c>
      <c r="D4" s="60">
        <v>40387.5</v>
      </c>
      <c r="E4" s="60">
        <v>1589.71</v>
      </c>
      <c r="F4" s="60">
        <v>1.5740000000000001E-2</v>
      </c>
      <c r="G4" s="60">
        <v>56134.400000000001</v>
      </c>
      <c r="H4" s="60" t="s">
        <v>66</v>
      </c>
      <c r="I4" s="55"/>
    </row>
    <row r="5" spans="2:11" ht="15.5" x14ac:dyDescent="0.35">
      <c r="B5" s="181"/>
      <c r="C5" s="61">
        <v>43</v>
      </c>
      <c r="D5" s="61">
        <v>967.5</v>
      </c>
      <c r="E5" s="61">
        <v>218.24</v>
      </c>
      <c r="F5" s="61">
        <v>2.415E-3</v>
      </c>
      <c r="G5" s="60">
        <v>3383.43</v>
      </c>
      <c r="H5" s="60" t="s">
        <v>67</v>
      </c>
      <c r="I5" s="55"/>
    </row>
    <row r="6" spans="2:11" ht="15.5" x14ac:dyDescent="0.35">
      <c r="B6" s="181"/>
      <c r="C6" s="61">
        <v>99.31</v>
      </c>
      <c r="D6" s="61">
        <v>2241.4899999999998</v>
      </c>
      <c r="E6" s="61">
        <v>524.14</v>
      </c>
      <c r="F6" s="61">
        <v>7.6559999999999996E-3</v>
      </c>
      <c r="G6" s="60">
        <v>9898.36</v>
      </c>
      <c r="H6" s="60" t="s">
        <v>68</v>
      </c>
      <c r="I6" s="55"/>
    </row>
    <row r="7" spans="2:11" ht="30" x14ac:dyDescent="0.35">
      <c r="B7" s="59" t="s">
        <v>69</v>
      </c>
      <c r="C7" s="59">
        <f>SUM(C3:C6)</f>
        <v>3081.31</v>
      </c>
      <c r="D7" s="59">
        <f>SUM(D3:D6)</f>
        <v>70766.490000000005</v>
      </c>
      <c r="E7" s="59">
        <f>SUM(E3:E6)</f>
        <v>19685.72</v>
      </c>
      <c r="F7" s="59">
        <f>SUM(F3:F6)</f>
        <v>4.0930999999999995E-2</v>
      </c>
      <c r="G7" s="58">
        <f>SUM(G3:G6)</f>
        <v>85206.189999999988</v>
      </c>
      <c r="H7" s="58"/>
      <c r="I7" s="55"/>
    </row>
  </sheetData>
  <mergeCells count="2">
    <mergeCell ref="B3:B6"/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6.1</vt:lpstr>
      <vt:lpstr>Table 6.2</vt:lpstr>
      <vt:lpstr>Table 6.3 &amp; Table 6.4</vt:lpstr>
      <vt:lpstr>Table 6.5</vt:lpstr>
      <vt:lpstr>Table 6.6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2023-11-08T08:01:06Z</cp:lastPrinted>
  <dcterms:created xsi:type="dcterms:W3CDTF">2015-06-05T18:17:20Z</dcterms:created>
  <dcterms:modified xsi:type="dcterms:W3CDTF">2025-06-20T08:12:42Z</dcterms:modified>
</cp:coreProperties>
</file>